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diaz\Desktop\Portal\Lote II\"/>
    </mc:Choice>
  </mc:AlternateContent>
  <xr:revisionPtr revIDLastSave="0" documentId="13_ncr:1_{E0BB06F0-9AAE-4964-8AE5-EE74AB90FC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0" i="1" l="1"/>
  <c r="A131" i="1" s="1"/>
  <c r="A132" i="1" s="1"/>
  <c r="A133" i="1" s="1"/>
  <c r="A134" i="1" s="1"/>
  <c r="A135" i="1" s="1"/>
  <c r="A136" i="1" s="1"/>
  <c r="G71" i="1"/>
  <c r="G62" i="1"/>
  <c r="G61" i="1"/>
  <c r="G68" i="1"/>
  <c r="G67" i="1"/>
  <c r="G66" i="1"/>
  <c r="G65" i="1"/>
  <c r="G64" i="1"/>
  <c r="G60" i="1" l="1"/>
  <c r="G63" i="1"/>
  <c r="G122" i="1" l="1"/>
  <c r="G121" i="1"/>
  <c r="G120" i="1"/>
  <c r="G119" i="1"/>
  <c r="G116" i="1"/>
  <c r="G115" i="1" s="1"/>
  <c r="G111" i="1"/>
  <c r="G110" i="1" s="1"/>
  <c r="G108" i="1"/>
  <c r="G107" i="1"/>
  <c r="G106" i="1"/>
  <c r="G103" i="1"/>
  <c r="G102" i="1" s="1"/>
  <c r="G100" i="1"/>
  <c r="G99" i="1" s="1"/>
  <c r="G95" i="1"/>
  <c r="G94" i="1" s="1"/>
  <c r="G92" i="1"/>
  <c r="G91" i="1"/>
  <c r="G88" i="1"/>
  <c r="G87" i="1"/>
  <c r="G83" i="1"/>
  <c r="G82" i="1"/>
  <c r="G77" i="1"/>
  <c r="G76" i="1"/>
  <c r="G75" i="1"/>
  <c r="G74" i="1"/>
  <c r="G73" i="1"/>
  <c r="G72" i="1"/>
  <c r="G70" i="1"/>
  <c r="G59" i="1"/>
  <c r="G58" i="1"/>
  <c r="G55" i="1"/>
  <c r="G54" i="1"/>
  <c r="G51" i="1"/>
  <c r="G50" i="1"/>
  <c r="G49" i="1"/>
  <c r="G48" i="1"/>
  <c r="G45" i="1"/>
  <c r="G44" i="1"/>
  <c r="G41" i="1"/>
  <c r="G40" i="1"/>
  <c r="G39" i="1"/>
  <c r="G38" i="1"/>
  <c r="G33" i="1"/>
  <c r="G32" i="1"/>
  <c r="G31" i="1"/>
  <c r="G28" i="1"/>
  <c r="G27" i="1"/>
  <c r="G26" i="1"/>
  <c r="G25" i="1"/>
  <c r="G22" i="1"/>
  <c r="G21" i="1"/>
  <c r="G20" i="1" s="1"/>
  <c r="G17" i="1"/>
  <c r="G16" i="1"/>
  <c r="G15" i="1"/>
  <c r="G14" i="1"/>
  <c r="G53" i="1" l="1"/>
  <c r="G90" i="1"/>
  <c r="G81" i="1"/>
  <c r="G43" i="1"/>
  <c r="G30" i="1"/>
  <c r="G37" i="1"/>
  <c r="G47" i="1"/>
  <c r="G57" i="1"/>
  <c r="G105" i="1"/>
  <c r="G69" i="1"/>
  <c r="G13" i="1"/>
  <c r="G24" i="1"/>
  <c r="G86" i="1"/>
  <c r="G118" i="1"/>
  <c r="G125" i="1" l="1"/>
  <c r="G135" i="1" s="1"/>
  <c r="G134" i="1" l="1"/>
  <c r="G131" i="1"/>
  <c r="G136" i="1"/>
  <c r="G132" i="1"/>
  <c r="G133" i="1"/>
  <c r="G129" i="1"/>
  <c r="G130" i="1"/>
  <c r="G138" i="1" l="1"/>
  <c r="G1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1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1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G1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<sst xmlns="http://schemas.openxmlformats.org/spreadsheetml/2006/main" count="301" uniqueCount="118">
  <si>
    <t>Nat</t>
  </si>
  <si>
    <t>Resumen</t>
  </si>
  <si>
    <t>CanPres</t>
  </si>
  <si>
    <t>Pres</t>
  </si>
  <si>
    <t>ImpPres</t>
  </si>
  <si>
    <t>Capítulo</t>
  </si>
  <si>
    <t/>
  </si>
  <si>
    <t>Preliminares generales</t>
  </si>
  <si>
    <t>Partida</t>
  </si>
  <si>
    <t>meses</t>
  </si>
  <si>
    <t>Baño portatil, 1 Unidades</t>
  </si>
  <si>
    <t>ud</t>
  </si>
  <si>
    <t>Caseta de Materiales y almacen para propoyecto general</t>
  </si>
  <si>
    <t>Semana</t>
  </si>
  <si>
    <t>Limpieza continua y/o semanal</t>
  </si>
  <si>
    <t>p.a</t>
  </si>
  <si>
    <t>Limpieza Final</t>
  </si>
  <si>
    <t>Capilla</t>
  </si>
  <si>
    <t>Preliminares</t>
  </si>
  <si>
    <t>Visitas</t>
  </si>
  <si>
    <t>Replanteo</t>
  </si>
  <si>
    <t>m2</t>
  </si>
  <si>
    <t>Fumigación</t>
  </si>
  <si>
    <t>Movimientos de tierra</t>
  </si>
  <si>
    <t>m3</t>
  </si>
  <si>
    <t>Excavacion general en platea</t>
  </si>
  <si>
    <t>Excavacion de zapatas corridas ( 0.60 x 1.00)</t>
  </si>
  <si>
    <t>Relleno de reposicion</t>
  </si>
  <si>
    <t>Bote de material sobrante</t>
  </si>
  <si>
    <t>Fundaciones</t>
  </si>
  <si>
    <t>Zapatas aisladas (1.20 X 1.20 X0.40)</t>
  </si>
  <si>
    <t>Zapatas corridas de muro (0.60 x 0.30)</t>
  </si>
  <si>
    <t>Platea general a nivel de piso e=0.15. Pulido</t>
  </si>
  <si>
    <t>Edificacion</t>
  </si>
  <si>
    <t>Primer Nivel</t>
  </si>
  <si>
    <t>Hormigon armado</t>
  </si>
  <si>
    <t>M3</t>
  </si>
  <si>
    <t>Hormigon fc= 240 kg/cm2 en columnas 0.30 x 0.30</t>
  </si>
  <si>
    <t>Hormigon fc= 210 kg/cm2 en viga de amarre a nivel de piso 0.15x0.20</t>
  </si>
  <si>
    <t>Hormigon fc= 210 kg/cm2 en viga 0.15x0.25</t>
  </si>
  <si>
    <t>Losa Maciza h= 0.15</t>
  </si>
  <si>
    <t>Muros de bloques</t>
  </si>
  <si>
    <t>Muros block 0.15 mts s/cruce 3/8" A 0.60 mts</t>
  </si>
  <si>
    <t>Dinteles</t>
  </si>
  <si>
    <t>Terminacion de superficie</t>
  </si>
  <si>
    <t>Pañete Interior y exterior liso en muros,columnas y vigas</t>
  </si>
  <si>
    <t>Fraguache</t>
  </si>
  <si>
    <t>m.l</t>
  </si>
  <si>
    <t>Cantos</t>
  </si>
  <si>
    <t>Mocheta</t>
  </si>
  <si>
    <t>Puertas</t>
  </si>
  <si>
    <t>u.d</t>
  </si>
  <si>
    <t>Puertas en vidrio entrada principal, administracion y baño</t>
  </si>
  <si>
    <t>Puertas Polimetal tipo roble en cuarto preparacion y crematorio</t>
  </si>
  <si>
    <t>Pintura</t>
  </si>
  <si>
    <t>Acrilica en Interiores y exteriores</t>
  </si>
  <si>
    <t>Acrilica de Techos</t>
  </si>
  <si>
    <t>Sistema electrico interior</t>
  </si>
  <si>
    <t>Sistemas de Luces especiales: Caja Octagonal de 1/2" Americana, Tuberia PVC SDR-26 de 1/2", Alambre Milimetrico No.12, Alambr</t>
  </si>
  <si>
    <t>Interruptor Doble, Compuesto por Caja 2" x 4" de 1/2", Tuberia SDR-26' de 1/2", Alambre Milimetrico No.12 (P), y Alambre Milimen</t>
  </si>
  <si>
    <t>Interruptor Sencillo, Compuesto por Caja 2" x 4" de 1/2", Tuberia SDR-26' de 1/2", Alambre Milimetrico No.12 (P),</t>
  </si>
  <si>
    <t>Panel de Breaker Tipo Europeo, Compuesto por un Panel Plastico de empostrar de 32 Circuitos, con, 16 Breaker Riel Din de 20 Amps</t>
  </si>
  <si>
    <t>pl</t>
  </si>
  <si>
    <t>Alimentador desde Modulo de Contadores hasta  Panel  edificio</t>
  </si>
  <si>
    <t>Aires acondicionados de 24,000 BTU</t>
  </si>
  <si>
    <t>Aires acondicionados de 12,000 BTU</t>
  </si>
  <si>
    <t>Techo</t>
  </si>
  <si>
    <t>Terminacion de Techo</t>
  </si>
  <si>
    <t>Fino de techo</t>
  </si>
  <si>
    <t>Impermeabilizante en techo</t>
  </si>
  <si>
    <t>Panteones</t>
  </si>
  <si>
    <t>Platea general h=0.20 m. acero 3/8"@0.15 A.D</t>
  </si>
  <si>
    <t>1er nivel- 4to Nivel</t>
  </si>
  <si>
    <t>Hormigon Armado</t>
  </si>
  <si>
    <t>Losa Maciza HA e= 0.12 M</t>
  </si>
  <si>
    <t>Muros de Bloques</t>
  </si>
  <si>
    <t>Terminacion de Superficie</t>
  </si>
  <si>
    <t>Sistema Electrico Exterior</t>
  </si>
  <si>
    <t>Baja tension</t>
  </si>
  <si>
    <t>pie</t>
  </si>
  <si>
    <t>Alimentacion MC1</t>
  </si>
  <si>
    <t>Miscelaneos generales</t>
  </si>
  <si>
    <t>M2</t>
  </si>
  <si>
    <t>Suministro e instalacion de Adoquines en area exterior. Incl. Colchon area H=0.10 M</t>
  </si>
  <si>
    <t>P.A</t>
  </si>
  <si>
    <t>Jardineria general</t>
  </si>
  <si>
    <t>Asta de banderas. Incl Bases y asta en tubo metalico</t>
  </si>
  <si>
    <t>Verja perimetral en hierro. Segun diseño H=2.50M Sobre nivel acera</t>
  </si>
  <si>
    <t>COSTOS INDIRECTOS</t>
  </si>
  <si>
    <t>SUB-TOTAL COSTOS DIRECTOS</t>
  </si>
  <si>
    <t>DIRECCION TECNICA</t>
  </si>
  <si>
    <t>%</t>
  </si>
  <si>
    <t>CODIA</t>
  </si>
  <si>
    <t>SEGURO SOCIAL</t>
  </si>
  <si>
    <t>LIQUIDACION Y PRESTACIONS LABORALES</t>
  </si>
  <si>
    <t>GASTOS ADMINISTRATIVOS</t>
  </si>
  <si>
    <t>TRANSPORTE</t>
  </si>
  <si>
    <t>ITBIS NORMA 2007</t>
  </si>
  <si>
    <t>SUB-TOTAL COSTOS INDIRECTOS</t>
  </si>
  <si>
    <t>TOTAL GENERAL</t>
  </si>
  <si>
    <t>IMPREVISTO</t>
  </si>
  <si>
    <t>Aparatos sanitarios</t>
  </si>
  <si>
    <t>Suministro e instalacion de inodoro</t>
  </si>
  <si>
    <t>Suministro e instalacion de lavamanos</t>
  </si>
  <si>
    <t>Suministro e instalacion de desague de piso</t>
  </si>
  <si>
    <t>Suministro e instalacion de rejilla de piso</t>
  </si>
  <si>
    <t>Mano de obra plomeria</t>
  </si>
  <si>
    <t>Sheetrock</t>
  </si>
  <si>
    <t>Sheetrock en techo</t>
  </si>
  <si>
    <t>Fascia en perimetro interior</t>
  </si>
  <si>
    <t>Suministro e instalacion de ojos de buey en fascia</t>
  </si>
  <si>
    <t>UD</t>
  </si>
  <si>
    <t>REPUPLICA DOMINICANA</t>
  </si>
  <si>
    <t>MINISTERIO DE DEFENSA</t>
  </si>
  <si>
    <t>DIRECCION GENERAL DE INGENIERIA</t>
  </si>
  <si>
    <t>SANTO DOMINGO, D.N</t>
  </si>
  <si>
    <t>"TODO POR LA PATRIA"</t>
  </si>
  <si>
    <t xml:space="preserve">Construcción de panteón de las Fuerzas Armadas en el cementerio Cristo Redentor, DN.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</si>
</sst>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_-[$$-5C0A]* #,##0.00_-;\-[$$-5C0A]* #,##0.00_-;_-[$$-5C0A]* &quot;-&quot;??_-;_-@_-"/>
    <numFmt numFmtId="166" formatCode="_(* #,##0.0_);_(* \(#,##0.0\);_(* &quot;-&quot;??_);_(@_)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D1E1ED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2E9F1"/>
        <bgColor indexed="64"/>
      </patternFill>
    </fill>
    <fill>
      <patternFill patternType="solid">
        <fgColor rgb="FFF0F4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/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vertical="top" wrapText="1"/>
    </xf>
    <xf numFmtId="164" fontId="4" fillId="9" borderId="2" xfId="0" applyNumberFormat="1" applyFont="1" applyFill="1" applyBorder="1" applyAlignment="1">
      <alignment vertical="top"/>
    </xf>
    <xf numFmtId="4" fontId="1" fillId="9" borderId="2" xfId="0" applyNumberFormat="1" applyFont="1" applyFill="1" applyBorder="1" applyAlignment="1">
      <alignment vertical="top"/>
    </xf>
    <xf numFmtId="4" fontId="1" fillId="9" borderId="3" xfId="0" applyNumberFormat="1" applyFont="1" applyFill="1" applyBorder="1" applyAlignment="1">
      <alignment vertical="top"/>
    </xf>
    <xf numFmtId="4" fontId="4" fillId="0" borderId="0" xfId="0" applyNumberFormat="1" applyFont="1" applyAlignment="1">
      <alignment horizontal="center" vertical="center"/>
    </xf>
    <xf numFmtId="165" fontId="4" fillId="0" borderId="0" xfId="0" applyNumberFormat="1" applyFont="1"/>
    <xf numFmtId="0" fontId="4" fillId="0" borderId="0" xfId="0" applyFont="1" applyAlignment="1">
      <alignment horizontal="left"/>
    </xf>
    <xf numFmtId="49" fontId="1" fillId="9" borderId="2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4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vertical="top"/>
    </xf>
    <xf numFmtId="49" fontId="1" fillId="2" borderId="4" xfId="0" applyNumberFormat="1" applyFont="1" applyFill="1" applyBorder="1" applyAlignment="1">
      <alignment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" fontId="1" fillId="2" borderId="4" xfId="0" applyNumberFormat="1" applyFont="1" applyFill="1" applyBorder="1" applyAlignment="1">
      <alignment vertical="top"/>
    </xf>
    <xf numFmtId="49" fontId="4" fillId="3" borderId="4" xfId="0" applyNumberFormat="1" applyFont="1" applyFill="1" applyBorder="1" applyAlignment="1">
      <alignment vertical="top"/>
    </xf>
    <xf numFmtId="49" fontId="4" fillId="0" borderId="4" xfId="0" applyNumberFormat="1" applyFont="1" applyBorder="1" applyAlignment="1">
      <alignment vertical="top"/>
    </xf>
    <xf numFmtId="49" fontId="4" fillId="0" borderId="4" xfId="0" applyNumberFormat="1" applyFont="1" applyBorder="1" applyAlignment="1">
      <alignment vertical="top" wrapText="1"/>
    </xf>
    <xf numFmtId="49" fontId="4" fillId="0" borderId="4" xfId="0" applyNumberFormat="1" applyFont="1" applyBorder="1" applyAlignment="1">
      <alignment horizontal="center" vertical="top"/>
    </xf>
    <xf numFmtId="4" fontId="4" fillId="0" borderId="4" xfId="0" applyNumberFormat="1" applyFont="1" applyBorder="1" applyAlignment="1">
      <alignment vertical="top"/>
    </xf>
    <xf numFmtId="0" fontId="4" fillId="4" borderId="4" xfId="0" applyFont="1" applyFill="1" applyBorder="1" applyAlignment="1">
      <alignment vertical="top"/>
    </xf>
    <xf numFmtId="0" fontId="4" fillId="4" borderId="4" xfId="0" applyFont="1" applyFill="1" applyBorder="1" applyAlignment="1">
      <alignment vertical="top" wrapText="1"/>
    </xf>
    <xf numFmtId="0" fontId="4" fillId="4" borderId="4" xfId="0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49" fontId="1" fillId="5" borderId="4" xfId="0" applyNumberFormat="1" applyFont="1" applyFill="1" applyBorder="1" applyAlignment="1">
      <alignment vertical="top"/>
    </xf>
    <xf numFmtId="49" fontId="1" fillId="5" borderId="4" xfId="0" applyNumberFormat="1" applyFont="1" applyFill="1" applyBorder="1" applyAlignment="1">
      <alignment vertical="top" wrapText="1"/>
    </xf>
    <xf numFmtId="49" fontId="1" fillId="5" borderId="4" xfId="0" applyNumberFormat="1" applyFont="1" applyFill="1" applyBorder="1" applyAlignment="1">
      <alignment horizontal="center" vertical="top"/>
    </xf>
    <xf numFmtId="4" fontId="1" fillId="5" borderId="4" xfId="0" applyNumberFormat="1" applyFont="1" applyFill="1" applyBorder="1" applyAlignment="1">
      <alignment vertical="top"/>
    </xf>
    <xf numFmtId="49" fontId="1" fillId="6" borderId="4" xfId="0" applyNumberFormat="1" applyFont="1" applyFill="1" applyBorder="1" applyAlignment="1">
      <alignment vertical="top"/>
    </xf>
    <xf numFmtId="49" fontId="1" fillId="6" borderId="4" xfId="0" applyNumberFormat="1" applyFont="1" applyFill="1" applyBorder="1" applyAlignment="1">
      <alignment vertical="top" wrapText="1"/>
    </xf>
    <xf numFmtId="49" fontId="1" fillId="6" borderId="4" xfId="0" applyNumberFormat="1" applyFont="1" applyFill="1" applyBorder="1" applyAlignment="1">
      <alignment horizontal="center" vertical="top"/>
    </xf>
    <xf numFmtId="4" fontId="1" fillId="6" borderId="4" xfId="0" applyNumberFormat="1" applyFont="1" applyFill="1" applyBorder="1" applyAlignment="1">
      <alignment vertical="top"/>
    </xf>
    <xf numFmtId="49" fontId="1" fillId="7" borderId="4" xfId="0" applyNumberFormat="1" applyFont="1" applyFill="1" applyBorder="1" applyAlignment="1">
      <alignment vertical="top"/>
    </xf>
    <xf numFmtId="49" fontId="1" fillId="7" borderId="4" xfId="0" applyNumberFormat="1" applyFont="1" applyFill="1" applyBorder="1" applyAlignment="1">
      <alignment vertical="top" wrapText="1"/>
    </xf>
    <xf numFmtId="49" fontId="1" fillId="7" borderId="4" xfId="0" applyNumberFormat="1" applyFont="1" applyFill="1" applyBorder="1" applyAlignment="1">
      <alignment horizontal="center" vertical="top"/>
    </xf>
    <xf numFmtId="4" fontId="1" fillId="7" borderId="4" xfId="0" applyNumberFormat="1" applyFont="1" applyFill="1" applyBorder="1" applyAlignment="1">
      <alignment vertical="top"/>
    </xf>
    <xf numFmtId="17" fontId="4" fillId="0" borderId="0" xfId="0" applyNumberFormat="1" applyFont="1" applyAlignment="1">
      <alignment vertical="top"/>
    </xf>
    <xf numFmtId="166" fontId="5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166" fontId="7" fillId="0" borderId="0" xfId="0" applyNumberFormat="1" applyFont="1" applyAlignment="1">
      <alignment horizontal="center" vertical="top" wrapText="1"/>
    </xf>
    <xf numFmtId="49" fontId="8" fillId="10" borderId="0" xfId="0" applyNumberFormat="1" applyFont="1" applyFill="1" applyAlignment="1">
      <alignment horizontal="center"/>
    </xf>
    <xf numFmtId="0" fontId="9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1" fillId="11" borderId="0" xfId="0" applyNumberFormat="1" applyFont="1" applyFill="1" applyAlignment="1">
      <alignment horizontal="center" vertical="top" wrapText="1"/>
    </xf>
    <xf numFmtId="164" fontId="4" fillId="11" borderId="0" xfId="0" applyNumberFormat="1" applyFont="1" applyFill="1" applyAlignment="1">
      <alignment vertical="top"/>
    </xf>
    <xf numFmtId="4" fontId="1" fillId="11" borderId="0" xfId="0" applyNumberFormat="1" applyFont="1" applyFill="1" applyAlignment="1">
      <alignment vertical="top"/>
    </xf>
    <xf numFmtId="0" fontId="4" fillId="11" borderId="0" xfId="0" applyFont="1" applyFill="1"/>
    <xf numFmtId="0" fontId="4" fillId="0" borderId="5" xfId="0" applyFont="1" applyBorder="1" applyAlignment="1">
      <alignment horizontal="center"/>
    </xf>
    <xf numFmtId="0" fontId="1" fillId="8" borderId="0" xfId="0" applyFont="1" applyFill="1" applyAlignment="1">
      <alignment horizontal="center" vertical="center"/>
    </xf>
    <xf numFmtId="49" fontId="1" fillId="9" borderId="1" xfId="0" applyNumberFormat="1" applyFont="1" applyFill="1" applyBorder="1" applyAlignment="1">
      <alignment horizontal="center" vertical="top" wrapText="1"/>
    </xf>
    <xf numFmtId="49" fontId="1" fillId="9" borderId="2" xfId="0" applyNumberFormat="1" applyFont="1" applyFill="1" applyBorder="1" applyAlignment="1">
      <alignment horizontal="center" vertical="top" wrapText="1"/>
    </xf>
    <xf numFmtId="49" fontId="1" fillId="9" borderId="1" xfId="0" applyNumberFormat="1" applyFont="1" applyFill="1" applyBorder="1" applyAlignment="1">
      <alignment horizontal="center" vertical="center" wrapText="1"/>
    </xf>
    <xf numFmtId="49" fontId="1" fillId="9" borderId="2" xfId="0" applyNumberFormat="1" applyFont="1" applyFill="1" applyBorder="1" applyAlignment="1">
      <alignment horizontal="center" vertical="center" wrapText="1"/>
    </xf>
    <xf numFmtId="49" fontId="1" fillId="9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463378</xdr:colOff>
      <xdr:row>0</xdr:row>
      <xdr:rowOff>51486</xdr:rowOff>
    </xdr:from>
    <xdr:to>
      <xdr:col>2</xdr:col>
      <xdr:colOff>1795591</xdr:colOff>
      <xdr:row>1</xdr:row>
      <xdr:rowOff>450508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8912FFB1-2517-43F5-855F-631E12AEB71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51486"/>
          <a:ext cx="1332213" cy="5599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8"/>
  <sheetViews>
    <sheetView showGridLines="0" tabSelected="1" view="pageBreakPreview" topLeftCell="A74" zoomScale="130" zoomScaleNormal="148" zoomScaleSheetLayoutView="130" workbookViewId="0">
      <selection activeCell="C122" sqref="C122"/>
    </sheetView>
  </sheetViews>
  <sheetFormatPr baseColWidth="10" defaultColWidth="11.42578125" defaultRowHeight="12.75" x14ac:dyDescent="0.2"/>
  <cols>
    <col min="1" max="1" width="3.42578125" style="3" customWidth="1"/>
    <col min="2" max="2" width="7.42578125" style="3" bestFit="1" customWidth="1"/>
    <col min="3" max="3" width="32.85546875" style="3" customWidth="1"/>
    <col min="4" max="4" width="17.140625" style="15" customWidth="1"/>
    <col min="5" max="5" width="8.7109375" style="3" customWidth="1"/>
    <col min="6" max="6" width="11.28515625" style="3" bestFit="1" customWidth="1"/>
    <col min="7" max="7" width="13.42578125" style="3" bestFit="1" customWidth="1"/>
    <col min="8" max="16384" width="11.42578125" style="3"/>
  </cols>
  <sheetData>
    <row r="2" spans="1:7" ht="36.75" customHeight="1" x14ac:dyDescent="0.2"/>
    <row r="3" spans="1:7" x14ac:dyDescent="0.2">
      <c r="C3" s="45" t="s">
        <v>112</v>
      </c>
    </row>
    <row r="4" spans="1:7" ht="15" x14ac:dyDescent="0.2">
      <c r="C4" s="46" t="s">
        <v>113</v>
      </c>
    </row>
    <row r="5" spans="1:7" x14ac:dyDescent="0.2">
      <c r="C5" s="47" t="s">
        <v>114</v>
      </c>
    </row>
    <row r="6" spans="1:7" x14ac:dyDescent="0.2">
      <c r="C6" s="48" t="s">
        <v>115</v>
      </c>
    </row>
    <row r="7" spans="1:7" x14ac:dyDescent="0.2">
      <c r="A7" s="1"/>
      <c r="B7" s="2"/>
      <c r="C7" s="48"/>
      <c r="D7" s="13"/>
      <c r="E7" s="2"/>
      <c r="F7" s="2"/>
      <c r="G7" s="2"/>
    </row>
    <row r="8" spans="1:7" x14ac:dyDescent="0.2">
      <c r="A8" s="1"/>
      <c r="B8" s="2"/>
      <c r="C8" s="49" t="s">
        <v>116</v>
      </c>
      <c r="D8" s="13"/>
      <c r="E8" s="2"/>
      <c r="F8" s="2"/>
      <c r="G8" s="2"/>
    </row>
    <row r="9" spans="1:7" x14ac:dyDescent="0.2">
      <c r="A9" s="1"/>
      <c r="B9" s="2"/>
      <c r="C9" s="2"/>
      <c r="D9" s="13"/>
      <c r="E9" s="2"/>
      <c r="F9" s="2"/>
      <c r="G9" s="2"/>
    </row>
    <row r="10" spans="1:7" x14ac:dyDescent="0.2">
      <c r="A10" s="56" t="s">
        <v>117</v>
      </c>
      <c r="B10" s="56"/>
      <c r="C10" s="56"/>
      <c r="D10" s="56"/>
      <c r="E10" s="56"/>
      <c r="F10" s="56"/>
      <c r="G10" s="56"/>
    </row>
    <row r="11" spans="1:7" x14ac:dyDescent="0.2">
      <c r="A11" s="1"/>
      <c r="B11" s="2"/>
      <c r="C11" s="2"/>
      <c r="D11" s="13"/>
      <c r="E11" s="2"/>
      <c r="F11" s="2"/>
      <c r="G11" s="44"/>
    </row>
    <row r="12" spans="1:7" x14ac:dyDescent="0.2">
      <c r="A12" s="16"/>
      <c r="B12" s="16" t="s">
        <v>0</v>
      </c>
      <c r="C12" s="17" t="s">
        <v>1</v>
      </c>
      <c r="D12" s="18" t="s">
        <v>111</v>
      </c>
      <c r="E12" s="16" t="s">
        <v>2</v>
      </c>
      <c r="F12" s="16" t="s">
        <v>3</v>
      </c>
      <c r="G12" s="16" t="s">
        <v>4</v>
      </c>
    </row>
    <row r="13" spans="1:7" x14ac:dyDescent="0.2">
      <c r="A13" s="19"/>
      <c r="B13" s="19" t="s">
        <v>5</v>
      </c>
      <c r="C13" s="20" t="s">
        <v>7</v>
      </c>
      <c r="D13" s="21"/>
      <c r="E13" s="22"/>
      <c r="F13" s="22"/>
      <c r="G13" s="22">
        <f>SUM(G14:G17)</f>
        <v>0</v>
      </c>
    </row>
    <row r="14" spans="1:7" x14ac:dyDescent="0.2">
      <c r="A14" s="23"/>
      <c r="B14" s="24" t="s">
        <v>8</v>
      </c>
      <c r="C14" s="25" t="s">
        <v>10</v>
      </c>
      <c r="D14" s="26" t="s">
        <v>9</v>
      </c>
      <c r="E14" s="27">
        <v>6</v>
      </c>
      <c r="F14" s="27"/>
      <c r="G14" s="27">
        <f>ROUND(E14*F14,10)</f>
        <v>0</v>
      </c>
    </row>
    <row r="15" spans="1:7" ht="25.5" x14ac:dyDescent="0.2">
      <c r="A15" s="23"/>
      <c r="B15" s="24" t="s">
        <v>8</v>
      </c>
      <c r="C15" s="25" t="s">
        <v>12</v>
      </c>
      <c r="D15" s="26" t="s">
        <v>11</v>
      </c>
      <c r="E15" s="27">
        <v>1</v>
      </c>
      <c r="F15" s="27"/>
      <c r="G15" s="27">
        <f>ROUND(E15*F15,10)</f>
        <v>0</v>
      </c>
    </row>
    <row r="16" spans="1:7" x14ac:dyDescent="0.2">
      <c r="A16" s="23"/>
      <c r="B16" s="24" t="s">
        <v>8</v>
      </c>
      <c r="C16" s="25" t="s">
        <v>14</v>
      </c>
      <c r="D16" s="26" t="s">
        <v>13</v>
      </c>
      <c r="E16" s="27">
        <v>24</v>
      </c>
      <c r="F16" s="27"/>
      <c r="G16" s="27">
        <f>ROUND(E16*F16,10)</f>
        <v>0</v>
      </c>
    </row>
    <row r="17" spans="1:7" x14ac:dyDescent="0.2">
      <c r="A17" s="23"/>
      <c r="B17" s="24" t="s">
        <v>8</v>
      </c>
      <c r="C17" s="25" t="s">
        <v>16</v>
      </c>
      <c r="D17" s="26" t="s">
        <v>15</v>
      </c>
      <c r="E17" s="27">
        <v>1</v>
      </c>
      <c r="F17" s="27"/>
      <c r="G17" s="27">
        <f>ROUND(E17*F17,10)</f>
        <v>0</v>
      </c>
    </row>
    <row r="18" spans="1:7" ht="0.95" customHeight="1" x14ac:dyDescent="0.2">
      <c r="A18" s="28"/>
      <c r="B18" s="28"/>
      <c r="C18" s="29"/>
      <c r="D18" s="30"/>
      <c r="E18" s="28"/>
      <c r="F18" s="28"/>
      <c r="G18" s="28"/>
    </row>
    <row r="19" spans="1:7" x14ac:dyDescent="0.2">
      <c r="A19" s="19"/>
      <c r="B19" s="19" t="s">
        <v>5</v>
      </c>
      <c r="C19" s="20" t="s">
        <v>17</v>
      </c>
      <c r="D19" s="31" t="s">
        <v>6</v>
      </c>
      <c r="E19" s="22"/>
      <c r="F19" s="22"/>
      <c r="G19" s="22"/>
    </row>
    <row r="20" spans="1:7" x14ac:dyDescent="0.2">
      <c r="A20" s="32"/>
      <c r="B20" s="32" t="s">
        <v>5</v>
      </c>
      <c r="C20" s="33" t="s">
        <v>18</v>
      </c>
      <c r="D20" s="34" t="s">
        <v>6</v>
      </c>
      <c r="E20" s="35"/>
      <c r="F20" s="35"/>
      <c r="G20" s="35">
        <f>SUM(G21:G22)</f>
        <v>0</v>
      </c>
    </row>
    <row r="21" spans="1:7" x14ac:dyDescent="0.2">
      <c r="A21" s="23"/>
      <c r="B21" s="24" t="s">
        <v>8</v>
      </c>
      <c r="C21" s="25" t="s">
        <v>20</v>
      </c>
      <c r="D21" s="26" t="s">
        <v>19</v>
      </c>
      <c r="E21" s="27">
        <v>4</v>
      </c>
      <c r="F21" s="27"/>
      <c r="G21" s="27">
        <f>ROUND(E21*F21,10)</f>
        <v>0</v>
      </c>
    </row>
    <row r="22" spans="1:7" x14ac:dyDescent="0.2">
      <c r="A22" s="23"/>
      <c r="B22" s="24" t="s">
        <v>8</v>
      </c>
      <c r="C22" s="25" t="s">
        <v>22</v>
      </c>
      <c r="D22" s="26" t="s">
        <v>21</v>
      </c>
      <c r="E22" s="27">
        <v>277.44</v>
      </c>
      <c r="F22" s="27"/>
      <c r="G22" s="27">
        <f>ROUND(E22*F22,10)</f>
        <v>0</v>
      </c>
    </row>
    <row r="23" spans="1:7" ht="0.95" customHeight="1" x14ac:dyDescent="0.2">
      <c r="A23" s="28"/>
      <c r="B23" s="28"/>
      <c r="C23" s="29"/>
      <c r="D23" s="30"/>
      <c r="E23" s="28"/>
      <c r="F23" s="28"/>
      <c r="G23" s="28"/>
    </row>
    <row r="24" spans="1:7" x14ac:dyDescent="0.2">
      <c r="A24" s="32"/>
      <c r="B24" s="32" t="s">
        <v>5</v>
      </c>
      <c r="C24" s="33" t="s">
        <v>23</v>
      </c>
      <c r="D24" s="34" t="s">
        <v>6</v>
      </c>
      <c r="E24" s="35"/>
      <c r="F24" s="35"/>
      <c r="G24" s="35">
        <f>SUM(G25:G28)</f>
        <v>0</v>
      </c>
    </row>
    <row r="25" spans="1:7" x14ac:dyDescent="0.2">
      <c r="A25" s="23"/>
      <c r="B25" s="24" t="s">
        <v>8</v>
      </c>
      <c r="C25" s="25" t="s">
        <v>25</v>
      </c>
      <c r="D25" s="26" t="s">
        <v>24</v>
      </c>
      <c r="E25" s="27">
        <v>17.279999999999998</v>
      </c>
      <c r="F25" s="27"/>
      <c r="G25" s="27">
        <f>ROUND(E25*F25,10)</f>
        <v>0</v>
      </c>
    </row>
    <row r="26" spans="1:7" ht="25.5" x14ac:dyDescent="0.2">
      <c r="A26" s="23"/>
      <c r="B26" s="24" t="s">
        <v>8</v>
      </c>
      <c r="C26" s="25" t="s">
        <v>26</v>
      </c>
      <c r="D26" s="26" t="s">
        <v>24</v>
      </c>
      <c r="E26" s="27">
        <v>47.651999999999994</v>
      </c>
      <c r="F26" s="27"/>
      <c r="G26" s="27">
        <f>ROUND(E26*F26,10)</f>
        <v>0</v>
      </c>
    </row>
    <row r="27" spans="1:7" x14ac:dyDescent="0.2">
      <c r="A27" s="23"/>
      <c r="B27" s="24" t="s">
        <v>8</v>
      </c>
      <c r="C27" s="25" t="s">
        <v>27</v>
      </c>
      <c r="D27" s="26" t="s">
        <v>24</v>
      </c>
      <c r="E27" s="27">
        <v>30.9725</v>
      </c>
      <c r="F27" s="27"/>
      <c r="G27" s="27">
        <f>ROUND(E27*F27,10)</f>
        <v>0</v>
      </c>
    </row>
    <row r="28" spans="1:7" x14ac:dyDescent="0.2">
      <c r="A28" s="23"/>
      <c r="B28" s="24" t="s">
        <v>8</v>
      </c>
      <c r="C28" s="25" t="s">
        <v>28</v>
      </c>
      <c r="D28" s="26" t="s">
        <v>24</v>
      </c>
      <c r="E28" s="27">
        <v>38.957999999999998</v>
      </c>
      <c r="F28" s="27"/>
      <c r="G28" s="27">
        <f>ROUND(E28*F28,10)</f>
        <v>0</v>
      </c>
    </row>
    <row r="29" spans="1:7" ht="0.95" customHeight="1" x14ac:dyDescent="0.2">
      <c r="A29" s="28"/>
      <c r="B29" s="28"/>
      <c r="C29" s="29"/>
      <c r="D29" s="30"/>
      <c r="E29" s="28"/>
      <c r="F29" s="28"/>
      <c r="G29" s="28"/>
    </row>
    <row r="30" spans="1:7" x14ac:dyDescent="0.2">
      <c r="A30" s="32"/>
      <c r="B30" s="32" t="s">
        <v>5</v>
      </c>
      <c r="C30" s="33" t="s">
        <v>29</v>
      </c>
      <c r="D30" s="34" t="s">
        <v>6</v>
      </c>
      <c r="E30" s="35"/>
      <c r="F30" s="35"/>
      <c r="G30" s="35">
        <f>SUM(G31:G33)</f>
        <v>0</v>
      </c>
    </row>
    <row r="31" spans="1:7" x14ac:dyDescent="0.2">
      <c r="A31" s="23"/>
      <c r="B31" s="24" t="s">
        <v>8</v>
      </c>
      <c r="C31" s="25" t="s">
        <v>30</v>
      </c>
      <c r="D31" s="26" t="s">
        <v>24</v>
      </c>
      <c r="E31" s="27">
        <v>6.911999999999999</v>
      </c>
      <c r="F31" s="27"/>
      <c r="G31" s="27">
        <f>ROUND(E31*F31,10)</f>
        <v>0</v>
      </c>
    </row>
    <row r="32" spans="1:7" x14ac:dyDescent="0.2">
      <c r="A32" s="23"/>
      <c r="B32" s="24" t="s">
        <v>8</v>
      </c>
      <c r="C32" s="25" t="s">
        <v>31</v>
      </c>
      <c r="D32" s="26" t="s">
        <v>24</v>
      </c>
      <c r="E32" s="27">
        <v>14.295599999999999</v>
      </c>
      <c r="F32" s="27"/>
      <c r="G32" s="27">
        <f>ROUND(E32*F32,10)</f>
        <v>0</v>
      </c>
    </row>
    <row r="33" spans="1:7" ht="25.5" x14ac:dyDescent="0.2">
      <c r="A33" s="23"/>
      <c r="B33" s="24" t="s">
        <v>8</v>
      </c>
      <c r="C33" s="25" t="s">
        <v>32</v>
      </c>
      <c r="D33" s="26" t="s">
        <v>21</v>
      </c>
      <c r="E33" s="27">
        <v>56.79</v>
      </c>
      <c r="F33" s="27"/>
      <c r="G33" s="27">
        <f>ROUND(E33*F33,10)</f>
        <v>0</v>
      </c>
    </row>
    <row r="34" spans="1:7" ht="0.95" customHeight="1" x14ac:dyDescent="0.2">
      <c r="A34" s="28"/>
      <c r="B34" s="28"/>
      <c r="C34" s="29"/>
      <c r="D34" s="30"/>
      <c r="E34" s="28"/>
      <c r="F34" s="28"/>
      <c r="G34" s="28"/>
    </row>
    <row r="35" spans="1:7" x14ac:dyDescent="0.2">
      <c r="A35" s="32"/>
      <c r="B35" s="32" t="s">
        <v>5</v>
      </c>
      <c r="C35" s="33" t="s">
        <v>33</v>
      </c>
      <c r="D35" s="34" t="s">
        <v>6</v>
      </c>
      <c r="E35" s="35"/>
      <c r="F35" s="35"/>
      <c r="G35" s="35"/>
    </row>
    <row r="36" spans="1:7" x14ac:dyDescent="0.2">
      <c r="A36" s="36"/>
      <c r="B36" s="36" t="s">
        <v>5</v>
      </c>
      <c r="C36" s="37" t="s">
        <v>34</v>
      </c>
      <c r="D36" s="38" t="s">
        <v>6</v>
      </c>
      <c r="E36" s="39"/>
      <c r="F36" s="39"/>
      <c r="G36" s="39"/>
    </row>
    <row r="37" spans="1:7" x14ac:dyDescent="0.2">
      <c r="A37" s="40"/>
      <c r="B37" s="40" t="s">
        <v>5</v>
      </c>
      <c r="C37" s="41" t="s">
        <v>35</v>
      </c>
      <c r="D37" s="42" t="s">
        <v>6</v>
      </c>
      <c r="E37" s="43"/>
      <c r="F37" s="43"/>
      <c r="G37" s="43">
        <f>SUM(G38:G41)</f>
        <v>0</v>
      </c>
    </row>
    <row r="38" spans="1:7" ht="25.5" x14ac:dyDescent="0.2">
      <c r="A38" s="23"/>
      <c r="B38" s="24" t="s">
        <v>8</v>
      </c>
      <c r="C38" s="25" t="s">
        <v>37</v>
      </c>
      <c r="D38" s="26" t="s">
        <v>36</v>
      </c>
      <c r="E38" s="27">
        <v>4.59</v>
      </c>
      <c r="F38" s="27"/>
      <c r="G38" s="27">
        <f>ROUND(E38*F38,10)</f>
        <v>0</v>
      </c>
    </row>
    <row r="39" spans="1:7" ht="25.5" x14ac:dyDescent="0.2">
      <c r="A39" s="23"/>
      <c r="B39" s="24" t="s">
        <v>8</v>
      </c>
      <c r="C39" s="25" t="s">
        <v>38</v>
      </c>
      <c r="D39" s="26" t="s">
        <v>36</v>
      </c>
      <c r="E39" s="27">
        <v>1.1459999999999999</v>
      </c>
      <c r="F39" s="27"/>
      <c r="G39" s="27">
        <f>ROUND(E39*F39,10)</f>
        <v>0</v>
      </c>
    </row>
    <row r="40" spans="1:7" ht="25.5" x14ac:dyDescent="0.2">
      <c r="A40" s="23"/>
      <c r="B40" s="24" t="s">
        <v>8</v>
      </c>
      <c r="C40" s="25" t="s">
        <v>39</v>
      </c>
      <c r="D40" s="26" t="s">
        <v>36</v>
      </c>
      <c r="E40" s="27">
        <v>1.4324999999999997</v>
      </c>
      <c r="F40" s="27"/>
      <c r="G40" s="27">
        <f>ROUND(E40*F40,10)</f>
        <v>0</v>
      </c>
    </row>
    <row r="41" spans="1:7" x14ac:dyDescent="0.2">
      <c r="A41" s="23"/>
      <c r="B41" s="24" t="s">
        <v>8</v>
      </c>
      <c r="C41" s="25" t="s">
        <v>40</v>
      </c>
      <c r="D41" s="26" t="s">
        <v>36</v>
      </c>
      <c r="E41" s="27">
        <v>11.475</v>
      </c>
      <c r="F41" s="27"/>
      <c r="G41" s="27">
        <f>ROUND(E41*F41,10)</f>
        <v>0</v>
      </c>
    </row>
    <row r="42" spans="1:7" ht="0.95" customHeight="1" x14ac:dyDescent="0.2">
      <c r="A42" s="28"/>
      <c r="B42" s="28"/>
      <c r="C42" s="29"/>
      <c r="D42" s="30"/>
      <c r="E42" s="28"/>
      <c r="F42" s="28"/>
      <c r="G42" s="28"/>
    </row>
    <row r="43" spans="1:7" x14ac:dyDescent="0.2">
      <c r="A43" s="40"/>
      <c r="B43" s="40" t="s">
        <v>5</v>
      </c>
      <c r="C43" s="41" t="s">
        <v>41</v>
      </c>
      <c r="D43" s="42" t="s">
        <v>6</v>
      </c>
      <c r="E43" s="43"/>
      <c r="F43" s="43"/>
      <c r="G43" s="43">
        <f>SUM(G44:G45)</f>
        <v>0</v>
      </c>
    </row>
    <row r="44" spans="1:7" ht="25.5" x14ac:dyDescent="0.2">
      <c r="A44" s="23"/>
      <c r="B44" s="24" t="s">
        <v>8</v>
      </c>
      <c r="C44" s="25" t="s">
        <v>42</v>
      </c>
      <c r="D44" s="26" t="s">
        <v>21</v>
      </c>
      <c r="E44" s="27">
        <v>213.11399999999995</v>
      </c>
      <c r="F44" s="27"/>
      <c r="G44" s="27">
        <f>ROUND(E44*F44,10)</f>
        <v>0</v>
      </c>
    </row>
    <row r="45" spans="1:7" x14ac:dyDescent="0.2">
      <c r="A45" s="23"/>
      <c r="B45" s="24" t="s">
        <v>8</v>
      </c>
      <c r="C45" s="25" t="s">
        <v>43</v>
      </c>
      <c r="D45" s="26" t="s">
        <v>24</v>
      </c>
      <c r="E45" s="27">
        <v>0.21300000000000002</v>
      </c>
      <c r="F45" s="27"/>
      <c r="G45" s="27">
        <f>ROUND(E45*F45,10)</f>
        <v>0</v>
      </c>
    </row>
    <row r="46" spans="1:7" ht="0.95" customHeight="1" x14ac:dyDescent="0.2">
      <c r="A46" s="28"/>
      <c r="B46" s="28"/>
      <c r="C46" s="29"/>
      <c r="D46" s="30"/>
      <c r="E46" s="28"/>
      <c r="F46" s="28"/>
      <c r="G46" s="28"/>
    </row>
    <row r="47" spans="1:7" x14ac:dyDescent="0.2">
      <c r="A47" s="40"/>
      <c r="B47" s="40" t="s">
        <v>5</v>
      </c>
      <c r="C47" s="41" t="s">
        <v>44</v>
      </c>
      <c r="D47" s="42" t="s">
        <v>6</v>
      </c>
      <c r="E47" s="43"/>
      <c r="F47" s="43"/>
      <c r="G47" s="43">
        <f>SUM(G48:G51)</f>
        <v>0</v>
      </c>
    </row>
    <row r="48" spans="1:7" ht="25.5" x14ac:dyDescent="0.2">
      <c r="A48" s="23"/>
      <c r="B48" s="24" t="s">
        <v>8</v>
      </c>
      <c r="C48" s="25" t="s">
        <v>45</v>
      </c>
      <c r="D48" s="26" t="s">
        <v>21</v>
      </c>
      <c r="E48" s="27">
        <v>490.15300000000002</v>
      </c>
      <c r="F48" s="27"/>
      <c r="G48" s="27">
        <f>ROUND(E48*F48,10)</f>
        <v>0</v>
      </c>
    </row>
    <row r="49" spans="1:7" x14ac:dyDescent="0.2">
      <c r="A49" s="23"/>
      <c r="B49" s="24" t="s">
        <v>8</v>
      </c>
      <c r="C49" s="25" t="s">
        <v>46</v>
      </c>
      <c r="D49" s="26" t="s">
        <v>21</v>
      </c>
      <c r="E49" s="27">
        <v>196.37</v>
      </c>
      <c r="F49" s="27"/>
      <c r="G49" s="27">
        <f>ROUND(E49*F49,10)</f>
        <v>0</v>
      </c>
    </row>
    <row r="50" spans="1:7" x14ac:dyDescent="0.2">
      <c r="A50" s="23"/>
      <c r="B50" s="24" t="s">
        <v>8</v>
      </c>
      <c r="C50" s="25" t="s">
        <v>48</v>
      </c>
      <c r="D50" s="26" t="s">
        <v>47</v>
      </c>
      <c r="E50" s="27">
        <v>93</v>
      </c>
      <c r="F50" s="27"/>
      <c r="G50" s="27">
        <f>ROUND(E50*F50,10)</f>
        <v>0</v>
      </c>
    </row>
    <row r="51" spans="1:7" x14ac:dyDescent="0.2">
      <c r="A51" s="23"/>
      <c r="B51" s="24" t="s">
        <v>8</v>
      </c>
      <c r="C51" s="25" t="s">
        <v>49</v>
      </c>
      <c r="D51" s="26" t="s">
        <v>47</v>
      </c>
      <c r="E51" s="27">
        <v>24</v>
      </c>
      <c r="F51" s="27"/>
      <c r="G51" s="27">
        <f>ROUND(E51*F51,10)</f>
        <v>0</v>
      </c>
    </row>
    <row r="52" spans="1:7" ht="0.95" customHeight="1" x14ac:dyDescent="0.2">
      <c r="A52" s="28"/>
      <c r="B52" s="28"/>
      <c r="C52" s="29"/>
      <c r="D52" s="30"/>
      <c r="E52" s="28"/>
      <c r="F52" s="28"/>
      <c r="G52" s="28"/>
    </row>
    <row r="53" spans="1:7" x14ac:dyDescent="0.2">
      <c r="A53" s="40"/>
      <c r="B53" s="40" t="s">
        <v>5</v>
      </c>
      <c r="C53" s="41" t="s">
        <v>50</v>
      </c>
      <c r="D53" s="42" t="s">
        <v>6</v>
      </c>
      <c r="E53" s="43"/>
      <c r="F53" s="43"/>
      <c r="G53" s="43">
        <f>SUM(G54:G55)</f>
        <v>0</v>
      </c>
    </row>
    <row r="54" spans="1:7" ht="25.5" x14ac:dyDescent="0.2">
      <c r="A54" s="23"/>
      <c r="B54" s="24" t="s">
        <v>8</v>
      </c>
      <c r="C54" s="25" t="s">
        <v>52</v>
      </c>
      <c r="D54" s="26" t="s">
        <v>51</v>
      </c>
      <c r="E54" s="27">
        <v>4</v>
      </c>
      <c r="F54" s="27"/>
      <c r="G54" s="27">
        <f>ROUND(E54*F54,10)</f>
        <v>0</v>
      </c>
    </row>
    <row r="55" spans="1:7" ht="25.5" x14ac:dyDescent="0.2">
      <c r="A55" s="23"/>
      <c r="B55" s="24" t="s">
        <v>8</v>
      </c>
      <c r="C55" s="25" t="s">
        <v>53</v>
      </c>
      <c r="D55" s="26" t="s">
        <v>51</v>
      </c>
      <c r="E55" s="27">
        <v>2</v>
      </c>
      <c r="F55" s="27"/>
      <c r="G55" s="27">
        <f>ROUND(E55*F55,10)</f>
        <v>0</v>
      </c>
    </row>
    <row r="56" spans="1:7" ht="0.95" customHeight="1" x14ac:dyDescent="0.2">
      <c r="A56" s="28"/>
      <c r="B56" s="28"/>
      <c r="C56" s="29"/>
      <c r="D56" s="30"/>
      <c r="E56" s="28"/>
      <c r="F56" s="28"/>
      <c r="G56" s="28"/>
    </row>
    <row r="57" spans="1:7" x14ac:dyDescent="0.2">
      <c r="A57" s="40"/>
      <c r="B57" s="40" t="s">
        <v>5</v>
      </c>
      <c r="C57" s="41" t="s">
        <v>54</v>
      </c>
      <c r="D57" s="42" t="s">
        <v>6</v>
      </c>
      <c r="E57" s="43"/>
      <c r="F57" s="43"/>
      <c r="G57" s="43">
        <f>SUM(G58:G59)</f>
        <v>0</v>
      </c>
    </row>
    <row r="58" spans="1:7" x14ac:dyDescent="0.2">
      <c r="A58" s="23"/>
      <c r="B58" s="24" t="s">
        <v>8</v>
      </c>
      <c r="C58" s="25" t="s">
        <v>55</v>
      </c>
      <c r="D58" s="26" t="s">
        <v>21</v>
      </c>
      <c r="E58" s="27">
        <v>490.15</v>
      </c>
      <c r="F58" s="27"/>
      <c r="G58" s="27">
        <f>ROUND(E58*F58,10)</f>
        <v>0</v>
      </c>
    </row>
    <row r="59" spans="1:7" x14ac:dyDescent="0.2">
      <c r="A59" s="23"/>
      <c r="B59" s="24" t="s">
        <v>8</v>
      </c>
      <c r="C59" s="25" t="s">
        <v>56</v>
      </c>
      <c r="D59" s="26" t="s">
        <v>21</v>
      </c>
      <c r="E59" s="27">
        <v>64.459999999999994</v>
      </c>
      <c r="F59" s="27"/>
      <c r="G59" s="27">
        <f>ROUND(E59*F59,10)</f>
        <v>0</v>
      </c>
    </row>
    <row r="60" spans="1:7" x14ac:dyDescent="0.2">
      <c r="A60" s="40"/>
      <c r="B60" s="40" t="s">
        <v>5</v>
      </c>
      <c r="C60" s="41" t="s">
        <v>107</v>
      </c>
      <c r="D60" s="42" t="s">
        <v>6</v>
      </c>
      <c r="E60" s="43"/>
      <c r="F60" s="43"/>
      <c r="G60" s="43">
        <f>SUM(G61:G62)</f>
        <v>0</v>
      </c>
    </row>
    <row r="61" spans="1:7" x14ac:dyDescent="0.2">
      <c r="A61" s="23"/>
      <c r="B61" s="24" t="s">
        <v>8</v>
      </c>
      <c r="C61" s="25" t="s">
        <v>108</v>
      </c>
      <c r="D61" s="26" t="s">
        <v>21</v>
      </c>
      <c r="E61" s="27">
        <v>55.62</v>
      </c>
      <c r="F61" s="27"/>
      <c r="G61" s="27">
        <f>ROUND(E61*F61,10)</f>
        <v>0</v>
      </c>
    </row>
    <row r="62" spans="1:7" x14ac:dyDescent="0.2">
      <c r="A62" s="23"/>
      <c r="B62" s="24" t="s">
        <v>8</v>
      </c>
      <c r="C62" s="25" t="s">
        <v>109</v>
      </c>
      <c r="D62" s="26" t="s">
        <v>47</v>
      </c>
      <c r="E62" s="27">
        <v>45</v>
      </c>
      <c r="F62" s="27"/>
      <c r="G62" s="27">
        <f>ROUND(E62*F62,10)</f>
        <v>0</v>
      </c>
    </row>
    <row r="63" spans="1:7" x14ac:dyDescent="0.2">
      <c r="A63" s="40"/>
      <c r="B63" s="40" t="s">
        <v>5</v>
      </c>
      <c r="C63" s="41" t="s">
        <v>101</v>
      </c>
      <c r="D63" s="42" t="s">
        <v>6</v>
      </c>
      <c r="E63" s="43"/>
      <c r="F63" s="43"/>
      <c r="G63" s="43">
        <f>SUM(G64:G68)</f>
        <v>0</v>
      </c>
    </row>
    <row r="64" spans="1:7" x14ac:dyDescent="0.2">
      <c r="A64" s="23"/>
      <c r="B64" s="24" t="s">
        <v>8</v>
      </c>
      <c r="C64" s="25" t="s">
        <v>102</v>
      </c>
      <c r="D64" s="26" t="s">
        <v>51</v>
      </c>
      <c r="E64" s="27">
        <v>1</v>
      </c>
      <c r="F64" s="27"/>
      <c r="G64" s="27">
        <f>ROUND(E64*F64,10)</f>
        <v>0</v>
      </c>
    </row>
    <row r="65" spans="1:7" x14ac:dyDescent="0.2">
      <c r="A65" s="23"/>
      <c r="B65" s="24" t="s">
        <v>8</v>
      </c>
      <c r="C65" s="25" t="s">
        <v>103</v>
      </c>
      <c r="D65" s="26" t="s">
        <v>51</v>
      </c>
      <c r="E65" s="27">
        <v>1</v>
      </c>
      <c r="F65" s="27"/>
      <c r="G65" s="27">
        <f>ROUND(E65*F65,10)</f>
        <v>0</v>
      </c>
    </row>
    <row r="66" spans="1:7" ht="25.5" x14ac:dyDescent="0.2">
      <c r="A66" s="23"/>
      <c r="B66" s="24" t="s">
        <v>8</v>
      </c>
      <c r="C66" s="25" t="s">
        <v>104</v>
      </c>
      <c r="D66" s="26" t="s">
        <v>51</v>
      </c>
      <c r="E66" s="27">
        <v>1</v>
      </c>
      <c r="F66" s="27"/>
      <c r="G66" s="27">
        <f>ROUND(E66*F66,10)</f>
        <v>0</v>
      </c>
    </row>
    <row r="67" spans="1:7" ht="25.5" x14ac:dyDescent="0.2">
      <c r="A67" s="23"/>
      <c r="B67" s="24" t="s">
        <v>8</v>
      </c>
      <c r="C67" s="25" t="s">
        <v>105</v>
      </c>
      <c r="D67" s="26" t="s">
        <v>51</v>
      </c>
      <c r="E67" s="27">
        <v>1</v>
      </c>
      <c r="F67" s="27"/>
      <c r="G67" s="27">
        <f>ROUND(E67*F67,10)</f>
        <v>0</v>
      </c>
    </row>
    <row r="68" spans="1:7" x14ac:dyDescent="0.2">
      <c r="A68" s="23"/>
      <c r="B68" s="24" t="s">
        <v>8</v>
      </c>
      <c r="C68" s="25" t="s">
        <v>106</v>
      </c>
      <c r="D68" s="26" t="s">
        <v>51</v>
      </c>
      <c r="E68" s="27">
        <v>1</v>
      </c>
      <c r="F68" s="27"/>
      <c r="G68" s="27">
        <f>ROUND(E68*F68,10)</f>
        <v>0</v>
      </c>
    </row>
    <row r="69" spans="1:7" x14ac:dyDescent="0.2">
      <c r="A69" s="40"/>
      <c r="B69" s="40" t="s">
        <v>5</v>
      </c>
      <c r="C69" s="41" t="s">
        <v>57</v>
      </c>
      <c r="D69" s="42" t="s">
        <v>6</v>
      </c>
      <c r="E69" s="43"/>
      <c r="F69" s="43"/>
      <c r="G69" s="43">
        <f>SUM(G70:G77)</f>
        <v>0</v>
      </c>
    </row>
    <row r="70" spans="1:7" ht="51" x14ac:dyDescent="0.2">
      <c r="A70" s="23"/>
      <c r="B70" s="24" t="s">
        <v>8</v>
      </c>
      <c r="C70" s="25" t="s">
        <v>58</v>
      </c>
      <c r="D70" s="26" t="s">
        <v>11</v>
      </c>
      <c r="E70" s="27">
        <v>15</v>
      </c>
      <c r="F70" s="27"/>
      <c r="G70" s="27">
        <f t="shared" ref="G70:G77" si="0">ROUND(E70*F70,10)</f>
        <v>0</v>
      </c>
    </row>
    <row r="71" spans="1:7" ht="25.5" x14ac:dyDescent="0.2">
      <c r="A71" s="23"/>
      <c r="B71" s="24" t="s">
        <v>8</v>
      </c>
      <c r="C71" s="25" t="s">
        <v>110</v>
      </c>
      <c r="D71" s="26" t="s">
        <v>51</v>
      </c>
      <c r="E71" s="27">
        <v>30</v>
      </c>
      <c r="F71" s="27"/>
      <c r="G71" s="27">
        <f t="shared" si="0"/>
        <v>0</v>
      </c>
    </row>
    <row r="72" spans="1:7" ht="51" x14ac:dyDescent="0.2">
      <c r="A72" s="23"/>
      <c r="B72" s="24" t="s">
        <v>8</v>
      </c>
      <c r="C72" s="25" t="s">
        <v>59</v>
      </c>
      <c r="D72" s="26" t="s">
        <v>11</v>
      </c>
      <c r="E72" s="27">
        <v>3</v>
      </c>
      <c r="F72" s="27"/>
      <c r="G72" s="27">
        <f t="shared" si="0"/>
        <v>0</v>
      </c>
    </row>
    <row r="73" spans="1:7" ht="38.25" x14ac:dyDescent="0.2">
      <c r="A73" s="23"/>
      <c r="B73" s="24" t="s">
        <v>8</v>
      </c>
      <c r="C73" s="25" t="s">
        <v>60</v>
      </c>
      <c r="D73" s="26" t="s">
        <v>11</v>
      </c>
      <c r="E73" s="27">
        <v>4</v>
      </c>
      <c r="F73" s="27"/>
      <c r="G73" s="27">
        <f t="shared" si="0"/>
        <v>0</v>
      </c>
    </row>
    <row r="74" spans="1:7" ht="51" x14ac:dyDescent="0.2">
      <c r="A74" s="23"/>
      <c r="B74" s="24" t="s">
        <v>8</v>
      </c>
      <c r="C74" s="25" t="s">
        <v>61</v>
      </c>
      <c r="D74" s="26" t="s">
        <v>11</v>
      </c>
      <c r="E74" s="27">
        <v>1</v>
      </c>
      <c r="F74" s="27"/>
      <c r="G74" s="27">
        <f t="shared" si="0"/>
        <v>0</v>
      </c>
    </row>
    <row r="75" spans="1:7" ht="25.5" x14ac:dyDescent="0.2">
      <c r="A75" s="23"/>
      <c r="B75" s="24" t="s">
        <v>8</v>
      </c>
      <c r="C75" s="25" t="s">
        <v>63</v>
      </c>
      <c r="D75" s="26" t="s">
        <v>62</v>
      </c>
      <c r="E75" s="27">
        <v>850</v>
      </c>
      <c r="F75" s="27"/>
      <c r="G75" s="27">
        <f t="shared" si="0"/>
        <v>0</v>
      </c>
    </row>
    <row r="76" spans="1:7" x14ac:dyDescent="0.2">
      <c r="A76" s="23"/>
      <c r="B76" s="24" t="s">
        <v>8</v>
      </c>
      <c r="C76" s="25" t="s">
        <v>64</v>
      </c>
      <c r="D76" s="26" t="s">
        <v>11</v>
      </c>
      <c r="E76" s="27">
        <v>3</v>
      </c>
      <c r="F76" s="27"/>
      <c r="G76" s="27">
        <f t="shared" si="0"/>
        <v>0</v>
      </c>
    </row>
    <row r="77" spans="1:7" x14ac:dyDescent="0.2">
      <c r="A77" s="23"/>
      <c r="B77" s="24" t="s">
        <v>8</v>
      </c>
      <c r="C77" s="25" t="s">
        <v>65</v>
      </c>
      <c r="D77" s="26" t="s">
        <v>11</v>
      </c>
      <c r="E77" s="27">
        <v>3</v>
      </c>
      <c r="F77" s="27"/>
      <c r="G77" s="27">
        <f t="shared" si="0"/>
        <v>0</v>
      </c>
    </row>
    <row r="78" spans="1:7" ht="0.95" customHeight="1" x14ac:dyDescent="0.2">
      <c r="A78" s="28"/>
      <c r="B78" s="28"/>
      <c r="C78" s="29"/>
      <c r="D78" s="30"/>
      <c r="E78" s="28"/>
      <c r="F78" s="28"/>
      <c r="G78" s="28"/>
    </row>
    <row r="79" spans="1:7" ht="0.95" customHeight="1" x14ac:dyDescent="0.2">
      <c r="A79" s="28"/>
      <c r="B79" s="28"/>
      <c r="C79" s="29"/>
      <c r="D79" s="30"/>
      <c r="E79" s="28"/>
      <c r="F79" s="28"/>
      <c r="G79" s="28"/>
    </row>
    <row r="80" spans="1:7" x14ac:dyDescent="0.2">
      <c r="A80" s="36"/>
      <c r="B80" s="36" t="s">
        <v>5</v>
      </c>
      <c r="C80" s="37" t="s">
        <v>66</v>
      </c>
      <c r="D80" s="38" t="s">
        <v>6</v>
      </c>
      <c r="E80" s="39"/>
      <c r="F80" s="39"/>
      <c r="G80" s="39"/>
    </row>
    <row r="81" spans="1:7" x14ac:dyDescent="0.2">
      <c r="A81" s="40"/>
      <c r="B81" s="40" t="s">
        <v>5</v>
      </c>
      <c r="C81" s="41" t="s">
        <v>67</v>
      </c>
      <c r="D81" s="42" t="s">
        <v>6</v>
      </c>
      <c r="E81" s="43"/>
      <c r="F81" s="43"/>
      <c r="G81" s="43">
        <f>SUM(G82:G83)</f>
        <v>0</v>
      </c>
    </row>
    <row r="82" spans="1:7" x14ac:dyDescent="0.2">
      <c r="A82" s="23"/>
      <c r="B82" s="24" t="s">
        <v>8</v>
      </c>
      <c r="C82" s="25" t="s">
        <v>68</v>
      </c>
      <c r="D82" s="26" t="s">
        <v>21</v>
      </c>
      <c r="E82" s="27">
        <v>76.5</v>
      </c>
      <c r="F82" s="27"/>
      <c r="G82" s="27">
        <f>ROUND(E82*F82,10)</f>
        <v>0</v>
      </c>
    </row>
    <row r="83" spans="1:7" x14ac:dyDescent="0.2">
      <c r="A83" s="23"/>
      <c r="B83" s="24" t="s">
        <v>8</v>
      </c>
      <c r="C83" s="25" t="s">
        <v>69</v>
      </c>
      <c r="D83" s="26" t="s">
        <v>21</v>
      </c>
      <c r="E83" s="27">
        <v>103.27500000000001</v>
      </c>
      <c r="F83" s="27"/>
      <c r="G83" s="27">
        <f>ROUND(E83*F83,10)</f>
        <v>0</v>
      </c>
    </row>
    <row r="84" spans="1:7" ht="0.95" customHeight="1" x14ac:dyDescent="0.2">
      <c r="A84" s="28"/>
      <c r="B84" s="28"/>
      <c r="C84" s="29"/>
      <c r="D84" s="30"/>
      <c r="E84" s="28"/>
      <c r="F84" s="28"/>
      <c r="G84" s="28"/>
    </row>
    <row r="85" spans="1:7" x14ac:dyDescent="0.2">
      <c r="A85" s="19"/>
      <c r="B85" s="19" t="s">
        <v>5</v>
      </c>
      <c r="C85" s="20" t="s">
        <v>70</v>
      </c>
      <c r="D85" s="31" t="s">
        <v>6</v>
      </c>
      <c r="E85" s="22"/>
      <c r="F85" s="22"/>
      <c r="G85" s="22"/>
    </row>
    <row r="86" spans="1:7" x14ac:dyDescent="0.2">
      <c r="A86" s="32"/>
      <c r="B86" s="32" t="s">
        <v>5</v>
      </c>
      <c r="C86" s="33" t="s">
        <v>18</v>
      </c>
      <c r="D86" s="34" t="s">
        <v>6</v>
      </c>
      <c r="E86" s="35"/>
      <c r="F86" s="35"/>
      <c r="G86" s="35">
        <f>SUM(G87:G88)</f>
        <v>0</v>
      </c>
    </row>
    <row r="87" spans="1:7" x14ac:dyDescent="0.2">
      <c r="A87" s="23"/>
      <c r="B87" s="24" t="s">
        <v>8</v>
      </c>
      <c r="C87" s="25" t="s">
        <v>20</v>
      </c>
      <c r="D87" s="26" t="s">
        <v>19</v>
      </c>
      <c r="E87" s="27">
        <v>6</v>
      </c>
      <c r="F87" s="27"/>
      <c r="G87" s="27">
        <f>ROUND(E87*F87,10)</f>
        <v>0</v>
      </c>
    </row>
    <row r="88" spans="1:7" x14ac:dyDescent="0.2">
      <c r="A88" s="23"/>
      <c r="B88" s="24" t="s">
        <v>8</v>
      </c>
      <c r="C88" s="25" t="s">
        <v>22</v>
      </c>
      <c r="D88" s="26" t="s">
        <v>21</v>
      </c>
      <c r="E88" s="27">
        <v>301.92000000000007</v>
      </c>
      <c r="F88" s="27"/>
      <c r="G88" s="27">
        <f>ROUND(E88*F88,10)</f>
        <v>0</v>
      </c>
    </row>
    <row r="89" spans="1:7" ht="0.95" customHeight="1" x14ac:dyDescent="0.2">
      <c r="A89" s="28"/>
      <c r="B89" s="28"/>
      <c r="C89" s="29"/>
      <c r="D89" s="30"/>
      <c r="E89" s="28"/>
      <c r="F89" s="28"/>
      <c r="G89" s="28"/>
    </row>
    <row r="90" spans="1:7" x14ac:dyDescent="0.2">
      <c r="A90" s="32"/>
      <c r="B90" s="32" t="s">
        <v>5</v>
      </c>
      <c r="C90" s="33" t="s">
        <v>23</v>
      </c>
      <c r="D90" s="34" t="s">
        <v>6</v>
      </c>
      <c r="E90" s="35"/>
      <c r="F90" s="35"/>
      <c r="G90" s="35">
        <f>SUM(G91:G92)</f>
        <v>0</v>
      </c>
    </row>
    <row r="91" spans="1:7" x14ac:dyDescent="0.2">
      <c r="A91" s="23"/>
      <c r="B91" s="24" t="s">
        <v>8</v>
      </c>
      <c r="C91" s="25" t="s">
        <v>25</v>
      </c>
      <c r="D91" s="26" t="s">
        <v>24</v>
      </c>
      <c r="E91" s="27">
        <v>70.837999999999994</v>
      </c>
      <c r="F91" s="27"/>
      <c r="G91" s="27">
        <f>ROUND(E91*F91,10)</f>
        <v>0</v>
      </c>
    </row>
    <row r="92" spans="1:7" x14ac:dyDescent="0.2">
      <c r="A92" s="23"/>
      <c r="B92" s="24" t="s">
        <v>8</v>
      </c>
      <c r="C92" s="25" t="s">
        <v>28</v>
      </c>
      <c r="D92" s="26" t="s">
        <v>24</v>
      </c>
      <c r="E92" s="27">
        <v>95.634000000000015</v>
      </c>
      <c r="F92" s="27"/>
      <c r="G92" s="27">
        <f>ROUND(E92*F92,10)</f>
        <v>0</v>
      </c>
    </row>
    <row r="93" spans="1:7" ht="0.95" customHeight="1" x14ac:dyDescent="0.2">
      <c r="A93" s="28"/>
      <c r="B93" s="28"/>
      <c r="C93" s="29"/>
      <c r="D93" s="30"/>
      <c r="E93" s="28"/>
      <c r="F93" s="28"/>
      <c r="G93" s="28"/>
    </row>
    <row r="94" spans="1:7" x14ac:dyDescent="0.2">
      <c r="A94" s="32"/>
      <c r="B94" s="32" t="s">
        <v>5</v>
      </c>
      <c r="C94" s="33" t="s">
        <v>29</v>
      </c>
      <c r="D94" s="34" t="s">
        <v>6</v>
      </c>
      <c r="E94" s="35"/>
      <c r="F94" s="35"/>
      <c r="G94" s="35">
        <f>SUM(G95)</f>
        <v>0</v>
      </c>
    </row>
    <row r="95" spans="1:7" ht="25.5" x14ac:dyDescent="0.2">
      <c r="A95" s="23"/>
      <c r="B95" s="24" t="s">
        <v>8</v>
      </c>
      <c r="C95" s="25" t="s">
        <v>71</v>
      </c>
      <c r="D95" s="26" t="s">
        <v>36</v>
      </c>
      <c r="E95" s="27">
        <v>70.84</v>
      </c>
      <c r="F95" s="27"/>
      <c r="G95" s="27">
        <f>ROUND(E95*F95,10)</f>
        <v>0</v>
      </c>
    </row>
    <row r="96" spans="1:7" ht="0.95" customHeight="1" x14ac:dyDescent="0.2">
      <c r="A96" s="28"/>
      <c r="B96" s="28"/>
      <c r="C96" s="29"/>
      <c r="D96" s="30"/>
      <c r="E96" s="28"/>
      <c r="F96" s="28"/>
      <c r="G96" s="28"/>
    </row>
    <row r="97" spans="1:7" x14ac:dyDescent="0.2">
      <c r="A97" s="32"/>
      <c r="B97" s="32" t="s">
        <v>5</v>
      </c>
      <c r="C97" s="33" t="s">
        <v>33</v>
      </c>
      <c r="D97" s="34" t="s">
        <v>6</v>
      </c>
      <c r="E97" s="35"/>
      <c r="F97" s="35"/>
      <c r="G97" s="35"/>
    </row>
    <row r="98" spans="1:7" x14ac:dyDescent="0.2">
      <c r="A98" s="36"/>
      <c r="B98" s="36" t="s">
        <v>5</v>
      </c>
      <c r="C98" s="37" t="s">
        <v>72</v>
      </c>
      <c r="D98" s="38" t="s">
        <v>6</v>
      </c>
      <c r="E98" s="39"/>
      <c r="F98" s="39"/>
      <c r="G98" s="39"/>
    </row>
    <row r="99" spans="1:7" x14ac:dyDescent="0.2">
      <c r="A99" s="40"/>
      <c r="B99" s="40" t="s">
        <v>5</v>
      </c>
      <c r="C99" s="41" t="s">
        <v>73</v>
      </c>
      <c r="D99" s="42" t="s">
        <v>6</v>
      </c>
      <c r="E99" s="43"/>
      <c r="F99" s="43"/>
      <c r="G99" s="43">
        <f>SUM(G100)</f>
        <v>0</v>
      </c>
    </row>
    <row r="100" spans="1:7" x14ac:dyDescent="0.2">
      <c r="A100" s="23"/>
      <c r="B100" s="24" t="s">
        <v>8</v>
      </c>
      <c r="C100" s="25" t="s">
        <v>74</v>
      </c>
      <c r="D100" s="26" t="s">
        <v>36</v>
      </c>
      <c r="E100" s="27">
        <v>149.00800000000001</v>
      </c>
      <c r="F100" s="27"/>
      <c r="G100" s="27">
        <f>ROUND(E100*F100,10)</f>
        <v>0</v>
      </c>
    </row>
    <row r="101" spans="1:7" ht="0.95" customHeight="1" x14ac:dyDescent="0.2">
      <c r="A101" s="28"/>
      <c r="B101" s="28"/>
      <c r="C101" s="29"/>
      <c r="D101" s="30"/>
      <c r="E101" s="28"/>
      <c r="F101" s="28"/>
      <c r="G101" s="28"/>
    </row>
    <row r="102" spans="1:7" x14ac:dyDescent="0.2">
      <c r="A102" s="40"/>
      <c r="B102" s="40" t="s">
        <v>5</v>
      </c>
      <c r="C102" s="41" t="s">
        <v>75</v>
      </c>
      <c r="D102" s="42" t="s">
        <v>6</v>
      </c>
      <c r="E102" s="43"/>
      <c r="F102" s="43"/>
      <c r="G102" s="43">
        <f>SUM(G103)</f>
        <v>0</v>
      </c>
    </row>
    <row r="103" spans="1:7" ht="25.5" x14ac:dyDescent="0.2">
      <c r="A103" s="23"/>
      <c r="B103" s="24" t="s">
        <v>8</v>
      </c>
      <c r="C103" s="25" t="s">
        <v>42</v>
      </c>
      <c r="D103" s="26" t="s">
        <v>21</v>
      </c>
      <c r="E103" s="27">
        <v>1378.0000000000002</v>
      </c>
      <c r="F103" s="27"/>
      <c r="G103" s="27">
        <f>ROUND(E103*F103,10)</f>
        <v>0</v>
      </c>
    </row>
    <row r="104" spans="1:7" ht="0.95" customHeight="1" x14ac:dyDescent="0.2">
      <c r="A104" s="28"/>
      <c r="B104" s="28"/>
      <c r="C104" s="29"/>
      <c r="D104" s="30"/>
      <c r="E104" s="28"/>
      <c r="F104" s="28"/>
      <c r="G104" s="28"/>
    </row>
    <row r="105" spans="1:7" x14ac:dyDescent="0.2">
      <c r="A105" s="40"/>
      <c r="B105" s="40" t="s">
        <v>5</v>
      </c>
      <c r="C105" s="41" t="s">
        <v>76</v>
      </c>
      <c r="D105" s="42" t="s">
        <v>6</v>
      </c>
      <c r="E105" s="43"/>
      <c r="F105" s="43"/>
      <c r="G105" s="43">
        <f>SUM(G106:G108)</f>
        <v>0</v>
      </c>
    </row>
    <row r="106" spans="1:7" ht="25.5" x14ac:dyDescent="0.2">
      <c r="A106" s="23"/>
      <c r="B106" s="24" t="s">
        <v>8</v>
      </c>
      <c r="C106" s="25" t="s">
        <v>45</v>
      </c>
      <c r="D106" s="26" t="s">
        <v>21</v>
      </c>
      <c r="E106" s="27">
        <v>438.45000000000005</v>
      </c>
      <c r="F106" s="27"/>
      <c r="G106" s="27">
        <f>ROUND(E106*F106,10)</f>
        <v>0</v>
      </c>
    </row>
    <row r="107" spans="1:7" x14ac:dyDescent="0.2">
      <c r="A107" s="23"/>
      <c r="B107" s="24" t="s">
        <v>8</v>
      </c>
      <c r="C107" s="25" t="s">
        <v>48</v>
      </c>
      <c r="D107" s="26" t="s">
        <v>47</v>
      </c>
      <c r="E107" s="27">
        <v>232.7</v>
      </c>
      <c r="F107" s="27"/>
      <c r="G107" s="27">
        <f>ROUND(E107*F107,10)</f>
        <v>0</v>
      </c>
    </row>
    <row r="108" spans="1:7" x14ac:dyDescent="0.2">
      <c r="A108" s="23"/>
      <c r="B108" s="24" t="s">
        <v>8</v>
      </c>
      <c r="C108" s="25" t="s">
        <v>49</v>
      </c>
      <c r="D108" s="26" t="s">
        <v>47</v>
      </c>
      <c r="E108" s="27">
        <v>96</v>
      </c>
      <c r="F108" s="27"/>
      <c r="G108" s="27">
        <f>ROUND(E108*F108,10)</f>
        <v>0</v>
      </c>
    </row>
    <row r="109" spans="1:7" ht="0.95" customHeight="1" x14ac:dyDescent="0.2">
      <c r="A109" s="28"/>
      <c r="B109" s="28"/>
      <c r="C109" s="29"/>
      <c r="D109" s="30"/>
      <c r="E109" s="28"/>
      <c r="F109" s="28"/>
      <c r="G109" s="28"/>
    </row>
    <row r="110" spans="1:7" x14ac:dyDescent="0.2">
      <c r="A110" s="40"/>
      <c r="B110" s="40" t="s">
        <v>5</v>
      </c>
      <c r="C110" s="41" t="s">
        <v>54</v>
      </c>
      <c r="D110" s="42" t="s">
        <v>6</v>
      </c>
      <c r="E110" s="43"/>
      <c r="F110" s="43"/>
      <c r="G110" s="43">
        <f>SUM(G111)</f>
        <v>0</v>
      </c>
    </row>
    <row r="111" spans="1:7" x14ac:dyDescent="0.2">
      <c r="A111" s="23"/>
      <c r="B111" s="24" t="s">
        <v>8</v>
      </c>
      <c r="C111" s="25" t="s">
        <v>55</v>
      </c>
      <c r="D111" s="26" t="s">
        <v>21</v>
      </c>
      <c r="E111" s="27">
        <v>603.45000000000005</v>
      </c>
      <c r="F111" s="27"/>
      <c r="G111" s="27">
        <f>ROUND(E111*F111,10)</f>
        <v>0</v>
      </c>
    </row>
    <row r="112" spans="1:7" ht="0.95" customHeight="1" x14ac:dyDescent="0.2">
      <c r="A112" s="28"/>
      <c r="B112" s="28"/>
      <c r="C112" s="29"/>
      <c r="D112" s="30"/>
      <c r="E112" s="28"/>
      <c r="F112" s="28"/>
      <c r="G112" s="28"/>
    </row>
    <row r="113" spans="1:7" ht="0.95" customHeight="1" x14ac:dyDescent="0.2">
      <c r="A113" s="28"/>
      <c r="B113" s="28"/>
      <c r="C113" s="29"/>
      <c r="D113" s="30"/>
      <c r="E113" s="28"/>
      <c r="F113" s="28"/>
      <c r="G113" s="28"/>
    </row>
    <row r="114" spans="1:7" x14ac:dyDescent="0.2">
      <c r="A114" s="19"/>
      <c r="B114" s="19" t="s">
        <v>5</v>
      </c>
      <c r="C114" s="20" t="s">
        <v>77</v>
      </c>
      <c r="D114" s="31" t="s">
        <v>6</v>
      </c>
      <c r="E114" s="22"/>
      <c r="F114" s="22"/>
      <c r="G114" s="22"/>
    </row>
    <row r="115" spans="1:7" x14ac:dyDescent="0.2">
      <c r="A115" s="32"/>
      <c r="B115" s="32" t="s">
        <v>5</v>
      </c>
      <c r="C115" s="33" t="s">
        <v>78</v>
      </c>
      <c r="D115" s="34" t="s">
        <v>6</v>
      </c>
      <c r="E115" s="35"/>
      <c r="F115" s="35"/>
      <c r="G115" s="35">
        <f>SUM(G116)</f>
        <v>0</v>
      </c>
    </row>
    <row r="116" spans="1:7" x14ac:dyDescent="0.2">
      <c r="A116" s="23"/>
      <c r="B116" s="24" t="s">
        <v>8</v>
      </c>
      <c r="C116" s="25" t="s">
        <v>80</v>
      </c>
      <c r="D116" s="26" t="s">
        <v>79</v>
      </c>
      <c r="E116" s="27">
        <v>75</v>
      </c>
      <c r="F116" s="27"/>
      <c r="G116" s="27">
        <f>ROUND(E116*F116,10)</f>
        <v>0</v>
      </c>
    </row>
    <row r="117" spans="1:7" ht="0.95" customHeight="1" x14ac:dyDescent="0.2">
      <c r="A117" s="28"/>
      <c r="B117" s="28"/>
      <c r="C117" s="29"/>
      <c r="D117" s="30"/>
      <c r="E117" s="28"/>
      <c r="F117" s="28"/>
      <c r="G117" s="28"/>
    </row>
    <row r="118" spans="1:7" x14ac:dyDescent="0.2">
      <c r="A118" s="19"/>
      <c r="B118" s="19" t="s">
        <v>5</v>
      </c>
      <c r="C118" s="20" t="s">
        <v>81</v>
      </c>
      <c r="D118" s="31" t="s">
        <v>6</v>
      </c>
      <c r="E118" s="22"/>
      <c r="F118" s="22"/>
      <c r="G118" s="22">
        <f>SUM(G119:G122)</f>
        <v>0</v>
      </c>
    </row>
    <row r="119" spans="1:7" ht="38.25" x14ac:dyDescent="0.2">
      <c r="A119" s="23"/>
      <c r="B119" s="24" t="s">
        <v>8</v>
      </c>
      <c r="C119" s="25" t="s">
        <v>83</v>
      </c>
      <c r="D119" s="26" t="s">
        <v>82</v>
      </c>
      <c r="E119" s="27">
        <v>434.60140000000001</v>
      </c>
      <c r="F119" s="27"/>
      <c r="G119" s="27">
        <f>ROUND(E119*F119,10)</f>
        <v>0</v>
      </c>
    </row>
    <row r="120" spans="1:7" x14ac:dyDescent="0.2">
      <c r="A120" s="23"/>
      <c r="B120" s="24" t="s">
        <v>8</v>
      </c>
      <c r="C120" s="25" t="s">
        <v>85</v>
      </c>
      <c r="D120" s="26" t="s">
        <v>84</v>
      </c>
      <c r="E120" s="27">
        <v>1</v>
      </c>
      <c r="F120" s="27"/>
      <c r="G120" s="27">
        <f>ROUND(E120*F120,10)</f>
        <v>0</v>
      </c>
    </row>
    <row r="121" spans="1:7" ht="25.5" x14ac:dyDescent="0.2">
      <c r="A121" s="23"/>
      <c r="B121" s="24" t="s">
        <v>8</v>
      </c>
      <c r="C121" s="25" t="s">
        <v>86</v>
      </c>
      <c r="D121" s="26" t="s">
        <v>51</v>
      </c>
      <c r="E121" s="27">
        <v>2</v>
      </c>
      <c r="F121" s="27"/>
      <c r="G121" s="27">
        <f>ROUND(E121*F121,10)</f>
        <v>0</v>
      </c>
    </row>
    <row r="122" spans="1:7" ht="25.5" x14ac:dyDescent="0.2">
      <c r="A122" s="23"/>
      <c r="B122" s="24" t="s">
        <v>8</v>
      </c>
      <c r="C122" s="25" t="s">
        <v>87</v>
      </c>
      <c r="D122" s="26" t="s">
        <v>47</v>
      </c>
      <c r="E122" s="27">
        <v>138.99</v>
      </c>
      <c r="F122" s="27"/>
      <c r="G122" s="27">
        <f>ROUND(E122*F122,10)</f>
        <v>0</v>
      </c>
    </row>
    <row r="123" spans="1:7" ht="0.95" customHeight="1" x14ac:dyDescent="0.2">
      <c r="A123" s="4"/>
      <c r="B123" s="4"/>
      <c r="C123" s="5"/>
      <c r="D123" s="14"/>
      <c r="E123" s="4"/>
      <c r="F123" s="4"/>
      <c r="G123" s="4"/>
    </row>
    <row r="124" spans="1:7" ht="13.5" thickBot="1" x14ac:dyDescent="0.25"/>
    <row r="125" spans="1:7" ht="13.5" thickBot="1" x14ac:dyDescent="0.25">
      <c r="A125" s="57" t="s">
        <v>89</v>
      </c>
      <c r="B125" s="58"/>
      <c r="C125" s="58"/>
      <c r="D125" s="12"/>
      <c r="E125" s="6"/>
      <c r="F125" s="7"/>
      <c r="G125" s="8">
        <f>G13+G20+G24+G30+G37+G43+G47+G53+G57+G60+G63+G69+G81+G86+G90+G94+G99+G102+G105+G110+G115+G118</f>
        <v>0</v>
      </c>
    </row>
    <row r="126" spans="1:7" ht="13.5" thickBot="1" x14ac:dyDescent="0.25"/>
    <row r="127" spans="1:7" ht="13.5" thickBot="1" x14ac:dyDescent="0.25">
      <c r="A127" s="59" t="s">
        <v>88</v>
      </c>
      <c r="B127" s="60"/>
      <c r="C127" s="60"/>
      <c r="D127" s="60"/>
      <c r="E127" s="60"/>
      <c r="F127" s="60"/>
      <c r="G127" s="61"/>
    </row>
    <row r="129" spans="1:7" x14ac:dyDescent="0.2">
      <c r="A129" s="50">
        <v>1</v>
      </c>
      <c r="B129" s="62" t="s">
        <v>90</v>
      </c>
      <c r="C129" s="62"/>
      <c r="E129" s="9">
        <v>10</v>
      </c>
      <c r="F129" s="9" t="s">
        <v>91</v>
      </c>
      <c r="G129" s="10">
        <f>+$G$125*E129%</f>
        <v>0</v>
      </c>
    </row>
    <row r="130" spans="1:7" x14ac:dyDescent="0.2">
      <c r="A130" s="50">
        <f>+A129+1</f>
        <v>2</v>
      </c>
      <c r="B130" s="62" t="s">
        <v>92</v>
      </c>
      <c r="C130" s="62"/>
      <c r="E130" s="9">
        <v>0.1</v>
      </c>
      <c r="F130" s="9" t="s">
        <v>91</v>
      </c>
      <c r="G130" s="10">
        <f t="shared" ref="G130:G136" si="1">+$G$125*E130%</f>
        <v>0</v>
      </c>
    </row>
    <row r="131" spans="1:7" x14ac:dyDescent="0.2">
      <c r="A131" s="50">
        <f t="shared" ref="A131:A136" si="2">+A130+1</f>
        <v>3</v>
      </c>
      <c r="B131" s="62" t="s">
        <v>93</v>
      </c>
      <c r="C131" s="62"/>
      <c r="E131" s="9">
        <v>3.5</v>
      </c>
      <c r="F131" s="9" t="s">
        <v>91</v>
      </c>
      <c r="G131" s="10">
        <f t="shared" si="1"/>
        <v>0</v>
      </c>
    </row>
    <row r="132" spans="1:7" x14ac:dyDescent="0.2">
      <c r="A132" s="50">
        <f t="shared" si="2"/>
        <v>4</v>
      </c>
      <c r="B132" s="62" t="s">
        <v>94</v>
      </c>
      <c r="C132" s="62"/>
      <c r="E132" s="9">
        <v>1.5</v>
      </c>
      <c r="F132" s="9" t="s">
        <v>91</v>
      </c>
      <c r="G132" s="10">
        <f t="shared" si="1"/>
        <v>0</v>
      </c>
    </row>
    <row r="133" spans="1:7" x14ac:dyDescent="0.2">
      <c r="A133" s="50">
        <f t="shared" si="2"/>
        <v>5</v>
      </c>
      <c r="B133" s="62" t="s">
        <v>95</v>
      </c>
      <c r="C133" s="62"/>
      <c r="E133" s="9">
        <v>5</v>
      </c>
      <c r="F133" s="9" t="s">
        <v>91</v>
      </c>
      <c r="G133" s="10">
        <f t="shared" si="1"/>
        <v>0</v>
      </c>
    </row>
    <row r="134" spans="1:7" x14ac:dyDescent="0.2">
      <c r="A134" s="50">
        <f t="shared" si="2"/>
        <v>6</v>
      </c>
      <c r="B134" s="62" t="s">
        <v>96</v>
      </c>
      <c r="C134" s="62"/>
      <c r="E134" s="9">
        <v>5</v>
      </c>
      <c r="F134" s="9" t="s">
        <v>91</v>
      </c>
      <c r="G134" s="10">
        <f t="shared" si="1"/>
        <v>0</v>
      </c>
    </row>
    <row r="135" spans="1:7" x14ac:dyDescent="0.2">
      <c r="A135" s="50">
        <f t="shared" si="2"/>
        <v>7</v>
      </c>
      <c r="B135" s="11" t="s">
        <v>100</v>
      </c>
      <c r="C135" s="11"/>
      <c r="E135" s="9">
        <v>5</v>
      </c>
      <c r="F135" s="9" t="s">
        <v>91</v>
      </c>
      <c r="G135" s="10">
        <f>+$G$125*E135%</f>
        <v>0</v>
      </c>
    </row>
    <row r="136" spans="1:7" x14ac:dyDescent="0.2">
      <c r="A136" s="50">
        <f t="shared" si="2"/>
        <v>8</v>
      </c>
      <c r="B136" s="62" t="s">
        <v>97</v>
      </c>
      <c r="C136" s="62"/>
      <c r="E136" s="9">
        <v>1.8</v>
      </c>
      <c r="F136" s="9" t="s">
        <v>91</v>
      </c>
      <c r="G136" s="10">
        <f t="shared" si="1"/>
        <v>0</v>
      </c>
    </row>
    <row r="137" spans="1:7" ht="13.5" thickBot="1" x14ac:dyDescent="0.25"/>
    <row r="138" spans="1:7" ht="13.5" thickBot="1" x14ac:dyDescent="0.25">
      <c r="A138" s="57" t="s">
        <v>98</v>
      </c>
      <c r="B138" s="58"/>
      <c r="C138" s="58"/>
      <c r="D138" s="12"/>
      <c r="E138" s="6"/>
      <c r="F138" s="7"/>
      <c r="G138" s="8">
        <f>SUM(G129:G136)</f>
        <v>0</v>
      </c>
    </row>
    <row r="140" spans="1:7" ht="13.5" thickBot="1" x14ac:dyDescent="0.25"/>
    <row r="141" spans="1:7" ht="13.5" thickBot="1" x14ac:dyDescent="0.25">
      <c r="A141" s="57" t="s">
        <v>99</v>
      </c>
      <c r="B141" s="58"/>
      <c r="C141" s="58"/>
      <c r="D141" s="12"/>
      <c r="E141" s="6"/>
      <c r="F141" s="7"/>
      <c r="G141" s="8">
        <f>+G125+G138</f>
        <v>0</v>
      </c>
    </row>
    <row r="142" spans="1:7" s="54" customFormat="1" x14ac:dyDescent="0.2">
      <c r="A142" s="51"/>
      <c r="B142" s="51"/>
      <c r="C142" s="51"/>
      <c r="D142" s="51"/>
      <c r="E142" s="52"/>
      <c r="F142" s="53"/>
      <c r="G142" s="53"/>
    </row>
    <row r="143" spans="1:7" s="54" customFormat="1" x14ac:dyDescent="0.2">
      <c r="A143" s="51"/>
      <c r="B143" s="51"/>
      <c r="C143" s="51"/>
      <c r="D143" s="51"/>
      <c r="E143" s="52"/>
      <c r="F143" s="53"/>
      <c r="G143" s="53"/>
    </row>
    <row r="147" spans="3:3" x14ac:dyDescent="0.2">
      <c r="C147" s="55"/>
    </row>
    <row r="148" spans="3:3" x14ac:dyDescent="0.2">
      <c r="C148" s="15"/>
    </row>
  </sheetData>
  <mergeCells count="12">
    <mergeCell ref="A10:G10"/>
    <mergeCell ref="A141:C141"/>
    <mergeCell ref="A125:C125"/>
    <mergeCell ref="A127:G127"/>
    <mergeCell ref="B129:C129"/>
    <mergeCell ref="B130:C130"/>
    <mergeCell ref="B131:C131"/>
    <mergeCell ref="B132:C132"/>
    <mergeCell ref="B133:C133"/>
    <mergeCell ref="B134:C134"/>
    <mergeCell ref="B136:C136"/>
    <mergeCell ref="A138:C138"/>
  </mergeCells>
  <dataValidations count="1">
    <dataValidation type="list" allowBlank="1" showInputMessage="1" showErrorMessage="1" sqref="B13:B123" xr:uid="{00000000-0002-0000-0000-000000000000}">
      <formula1>"Capítulo,Partida,Mano de obra,Maquinaria,Material,Otros,Tarea,"</formula1>
    </dataValidation>
  </dataValidations>
  <pageMargins left="0.39370078740157483" right="0.39370078740157483" top="0.39370078740157483" bottom="0.39370078740157483" header="0.31496062992125984" footer="0.31496062992125984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Office365 Compras</cp:lastModifiedBy>
  <cp:lastPrinted>2026-06-12T18:07:57Z</cp:lastPrinted>
  <dcterms:created xsi:type="dcterms:W3CDTF">2026-04-06T21:47:02Z</dcterms:created>
  <dcterms:modified xsi:type="dcterms:W3CDTF">2026-10-08T19:49:04Z</dcterms:modified>
</cp:coreProperties>
</file>