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srvfiles01\Gerencia Administración y Finanzas\Depto. Compras\Odris Pérez\Procesos de Compras\COMPARACIONES DE PRECIOS\COMPARACIONES DE PRECIOS 2026\INFOTEP-CCC-CP-2026-0016 Equipos Hoteleria Higuey\PORTAL\"/>
    </mc:Choice>
  </mc:AlternateContent>
  <xr:revisionPtr revIDLastSave="0" documentId="13_ncr:1_{E4C99CFE-8FD7-442D-A14D-A2B2FED19E01}" xr6:coauthVersionLast="47" xr6:coauthVersionMax="47" xr10:uidLastSave="{00000000-0000-0000-0000-000000000000}"/>
  <bookViews>
    <workbookView xWindow="-120" yWindow="-120" windowWidth="29040" windowHeight="15720" activeTab="1" xr2:uid="{00000000-000D-0000-FFFF-FFFF00000000}"/>
  </bookViews>
  <sheets>
    <sheet name="Cálculos Oferta Económica" sheetId="3" r:id="rId1"/>
    <sheet name="Oferta Económica"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4" l="1"/>
  <c r="F36" i="4"/>
  <c r="H30" i="4"/>
  <c r="I30" i="4"/>
  <c r="J30" i="4" s="1"/>
  <c r="H31" i="4"/>
  <c r="I31" i="4" s="1"/>
  <c r="J31" i="4" s="1"/>
  <c r="H32" i="4"/>
  <c r="I32" i="4" s="1"/>
  <c r="J32" i="4" s="1"/>
  <c r="H26" i="4"/>
  <c r="I26" i="4" s="1"/>
  <c r="J26" i="4" s="1"/>
  <c r="H18" i="4"/>
  <c r="I18" i="4"/>
  <c r="J18" i="4" s="1"/>
  <c r="H19" i="4"/>
  <c r="I19" i="4" s="1"/>
  <c r="J19" i="4" s="1"/>
  <c r="H20" i="4"/>
  <c r="I20" i="4"/>
  <c r="J20" i="4" s="1"/>
  <c r="H21" i="4"/>
  <c r="I21" i="4" s="1"/>
  <c r="J21" i="4" s="1"/>
  <c r="H22" i="4"/>
  <c r="I22" i="4" s="1"/>
  <c r="J22" i="4" s="1"/>
  <c r="H23" i="4"/>
  <c r="I23" i="4" s="1"/>
  <c r="J23" i="4" s="1"/>
  <c r="H24" i="4"/>
  <c r="I24" i="4"/>
  <c r="J24" i="4"/>
  <c r="H25" i="4"/>
  <c r="I25" i="4" s="1"/>
  <c r="J25" i="4" s="1"/>
  <c r="I4" i="4"/>
  <c r="H29" i="4"/>
  <c r="I29" i="4" s="1"/>
  <c r="J29" i="4" s="1"/>
  <c r="H33" i="4"/>
  <c r="I33" i="4" s="1"/>
  <c r="J33" i="4" s="1"/>
  <c r="H34" i="4"/>
  <c r="I34" i="4" s="1"/>
  <c r="J34" i="4" s="1"/>
  <c r="H14" i="4" l="1"/>
  <c r="I14" i="4" s="1"/>
  <c r="J14" i="4" s="1"/>
  <c r="H15" i="4"/>
  <c r="I15" i="4" s="1"/>
  <c r="J15" i="4" s="1"/>
  <c r="H16" i="4"/>
  <c r="I16" i="4" s="1"/>
  <c r="J16" i="4" s="1"/>
  <c r="H17" i="4"/>
  <c r="I17" i="4" s="1"/>
  <c r="J17" i="4" s="1"/>
  <c r="H27" i="4"/>
  <c r="I27" i="4" s="1"/>
  <c r="J27" i="4" s="1"/>
  <c r="H35" i="4"/>
  <c r="I35" i="4" l="1"/>
  <c r="J35" i="4" s="1"/>
  <c r="H13" i="4"/>
  <c r="I13" i="4" s="1"/>
  <c r="J13" i="4" s="1"/>
  <c r="F28" i="4" s="1"/>
  <c r="D9" i="3" l="1"/>
  <c r="C12" i="3" s="1"/>
  <c r="B9" i="3"/>
  <c r="H3" i="3" s="1"/>
  <c r="D46" i="4"/>
  <c r="D23" i="3"/>
  <c r="F13" i="3"/>
  <c r="I14" i="3" s="1"/>
</calcChain>
</file>

<file path=xl/sharedStrings.xml><?xml version="1.0" encoding="utf-8"?>
<sst xmlns="http://schemas.openxmlformats.org/spreadsheetml/2006/main" count="112" uniqueCount="62">
  <si>
    <t>Instituto  Nacional de Formación Técnico Profesional</t>
  </si>
  <si>
    <t>NOMBRE DEL OFERENTE:</t>
  </si>
  <si>
    <t>RNC:</t>
  </si>
  <si>
    <t>Fecha:</t>
  </si>
  <si>
    <t>Referencia:</t>
  </si>
  <si>
    <t>LOTE</t>
  </si>
  <si>
    <t>ITEM</t>
  </si>
  <si>
    <t xml:space="preserve">DESCRIPCION </t>
  </si>
  <si>
    <t>UNIDAD DE MEDIDA</t>
  </si>
  <si>
    <t>CANTIDAD</t>
  </si>
  <si>
    <t>PRECIO UNITARIO
(RD$)</t>
  </si>
  <si>
    <t>ITBIS
(RD$)</t>
  </si>
  <si>
    <t>PRECIO UNITARIO FINAL
(RD$)</t>
  </si>
  <si>
    <t>SUB-TOTAL
(RD$)</t>
  </si>
  <si>
    <t>VALOR  TOTAL DE LA OFERTA RD$:</t>
  </si>
  <si>
    <t>Valor total de la oferta en letras:</t>
  </si>
  <si>
    <t>… …</t>
  </si>
  <si>
    <t>Condiciones del oferente para el proceso:</t>
  </si>
  <si>
    <t>• Todos los productos ofertados son ORIGINALES y cumplen con las especificaciones solicitadas.  En caso contrario serán devueltos y como oferente excluido de los procesos del Estado según la Ley 340-06.</t>
  </si>
  <si>
    <t>• Aceptamos la disponibilidad de crédito a 30 días.</t>
  </si>
  <si>
    <t>• Nos comprometemos a entregar todos los bienes en el tiempo solicitado</t>
  </si>
  <si>
    <t>en calidad de</t>
  </si>
  <si>
    <t xml:space="preserve">Representante debidamente autorizado para actuar en nombre y representación de </t>
  </si>
  <si>
    <t>/ RNC:</t>
  </si>
  <si>
    <t>Firma ___________________________________</t>
  </si>
  <si>
    <t>fecha</t>
  </si>
  <si>
    <t>Unidad</t>
  </si>
  <si>
    <t>TOTAL LOTE I:</t>
  </si>
  <si>
    <t>OFERTA ECONÓMICA</t>
  </si>
  <si>
    <t>Dirección Técnica</t>
  </si>
  <si>
    <t>Gastos Directos+Indirectos+Imprevistos</t>
  </si>
  <si>
    <t>10% Gastos Directos</t>
  </si>
  <si>
    <t xml:space="preserve">La Suma del Precio Unitario + Itbis </t>
  </si>
  <si>
    <t xml:space="preserve">I
</t>
  </si>
  <si>
    <t>18% de Dirección Técnica</t>
  </si>
  <si>
    <t>“Adquisición de Equipos para el Taller de Soldadura del Centro Tecnológico Gastón F. Deligne, Santa Fe, San Pedro de Macorís”</t>
  </si>
  <si>
    <t>LOTE I</t>
  </si>
  <si>
    <t>INFOTEP-CCC-CP-2026-0016</t>
  </si>
  <si>
    <t>LOTE II</t>
  </si>
  <si>
    <r>
      <t>Procesador de alimentos:</t>
    </r>
    <r>
      <rPr>
        <sz val="12"/>
        <color theme="1"/>
        <rFont val="INFOTEXT"/>
        <family val="1"/>
      </rPr>
      <t xml:space="preserve"> de uso semiindustrial/profesional para cocina didáctica, repostería y gastronomía. Capacidad del recipiente principal mínima de 2.0 L, vaso o jarra auxiliar mínimo 700 ml, cuchillas en acero inoxidable, discos o accesorios para picar, rebanar, mezclar y procesar alimentos. Motor mínimo 1,000 W o potencia equivalente de uso continuo, base estable antideslizante, sistema de seguridad por enclavamiento de tapa/recipiente, partes desmontables de fácil limpieza y aptas para contacto con alimentos. Alimentación 110–120 V o 220 V, 60 Hz.</t>
    </r>
    <r>
      <rPr>
        <b/>
        <sz val="12"/>
        <color theme="1"/>
        <rFont val="INFOTEXT"/>
        <family val="1"/>
      </rPr>
      <t xml:space="preserve"> Incluye instalación y puesta en marcha en la Escuela de Hotelería, Gastronomía y Pastelería de Higüey</t>
    </r>
  </si>
  <si>
    <r>
      <rPr>
        <b/>
        <sz val="12"/>
        <rFont val="INFOTEXT"/>
        <family val="1"/>
      </rPr>
      <t>Máquina de empaque al vacío:</t>
    </r>
    <r>
      <rPr>
        <sz val="12"/>
        <rFont val="INFOTEXT"/>
        <family val="1"/>
      </rPr>
      <t xml:space="preserve"> de mesa para uso profesional en pastelería, repostería, cocina y conservación de alimentos. Construcción exterior en acero inoxidable o material grado alimentario de alta resistencia. Barra de sellado mínima 260 mm, bomba de vacío mínimo 8 m³/h o desempeño equivalente, panel de control digital o electrónico con ajuste de tiempo de vacío y sellado, tapa transparente de alta resistencia, ciclo automático, sellado uniforme para bolsas gofradas o lisas según tecnología ofertada. Alimentación 110–120 V o 220 V, 60 Hz, indicando voltaje requerido. Debe incluir accesorios básicos de operación, manual, garantía mínima 12 meses y cumplimiento de materiales aptos para contacto indirecto con alimentos. </t>
    </r>
    <r>
      <rPr>
        <b/>
        <sz val="12"/>
        <rFont val="INFOTEXT"/>
        <family val="1"/>
      </rPr>
      <t xml:space="preserve">  Incluye instalación y puesta en marcha en la Escuela de Hotelería, Gastronomía y Pastelería de Higüey</t>
    </r>
  </si>
  <si>
    <r>
      <rPr>
        <b/>
        <sz val="12"/>
        <rFont val="INFOTEXT"/>
        <family val="1"/>
      </rPr>
      <t>Máquina de mesa para extender fondant:</t>
    </r>
    <r>
      <rPr>
        <sz val="12"/>
        <rFont val="INFOTEXT"/>
        <family val="1"/>
      </rPr>
      <t xml:space="preserve"> masas de azúcar, mazapán o pasta decorativa. Estructura compacta de sobremesa, rodillos grado alimentario antiadherentes o en material apto para alimentos, ancho útil mínimo 350 mm, regulación gradual de espesor aproximado entre 0.5 mm y 10 mm, operación manual o motorizada según oferta, con superficie estable y mecanismo de ajuste preciso. Debe permitir trabajo uniforme sin adherencia excesiva ni deformación del producto. Componentes de contacto fáciles de limpiar, sin zonas de acumulación sanitaria. Alimentación 110–120 V o 220 V, 60 Hz si es motorizada.  </t>
    </r>
    <r>
      <rPr>
        <b/>
        <sz val="12"/>
        <rFont val="INFOTEXT"/>
        <family val="1"/>
      </rPr>
      <t>Incluye instalación y puesta en marcha en Taller de Repostería de la Escuela de Hotelería, Gastronomía y Pastelería de Higüey</t>
    </r>
  </si>
  <si>
    <r>
      <rPr>
        <b/>
        <sz val="12"/>
        <rFont val="INFOTEXT"/>
        <family val="1"/>
      </rPr>
      <t>Máquina de mesa para temperado de chocolate:</t>
    </r>
    <r>
      <rPr>
        <sz val="12"/>
        <rFont val="INFOTEXT"/>
        <family val="1"/>
      </rPr>
      <t xml:space="preserve"> destinada a prácticas de chocolatería y repostería profesional. Capacidad mínima de cuba 3 kg de chocolate, cuba en acero inoxidable grado alimentario, control digital de temperatura con rango operativo aproximado de 20 °C a 60 °C y precisión mínima ±1 °C, sistema de calentamiento uniforme tipo baño maría seca, inducción o resistencia controlada, función de mantenimiento de temperatura y drenaje o vertido seguro. Debe incluir tapa o cubierta, espátula/accesorios básicos y protección contra sobrecalentamiento. Alimentación 110–120 V o 220 V, 60 Hz.</t>
    </r>
    <r>
      <rPr>
        <b/>
        <sz val="12"/>
        <rFont val="INFOTEXT"/>
        <family val="1"/>
      </rPr>
      <t xml:space="preserve">  Incluye instalación y puesta en marcha en Taller de Repostería de la Escuela de Hotelería, Gastronomía y Pastelería de Higüey</t>
    </r>
  </si>
  <si>
    <r>
      <rPr>
        <b/>
        <sz val="12"/>
        <rFont val="INFOTEXT"/>
        <family val="1"/>
      </rPr>
      <t>Pulverizador de alimentos apto para uso en cocina:</t>
    </r>
    <r>
      <rPr>
        <sz val="12"/>
        <rFont val="INFOTEXT"/>
        <family val="1"/>
      </rPr>
      <t xml:space="preserve"> repostería y decoración gastronómica. Recipiente o depósito mínimo 250 ml, materiales aptos para contacto con alimentos, boquilla regulable para pulverización fina y uniforme, accionamiento manual o eléctrico, compatible con aceites, glaseados ligeros, colorantes alimentarios o líquidos de baja viscosidad. Debe ser desmontable para limpieza, resistente a corrosión y uso frecuente. En caso de equipo eléctrico: alimentación 110–120 V, 60 Hz o batería recargable, incluyendo cargador. </t>
    </r>
    <r>
      <rPr>
        <b/>
        <sz val="12"/>
        <rFont val="INFOTEXT"/>
        <family val="1"/>
      </rPr>
      <t xml:space="preserve"> Incluye instalación y puesta en marcha en Taller de Repostería y Cocina de la Escuela de Hotelería, Gastronomía y Pastelería de Higüey</t>
    </r>
  </si>
  <si>
    <r>
      <rPr>
        <b/>
        <sz val="12"/>
        <rFont val="INFOTEXT"/>
        <family val="1"/>
      </rPr>
      <t>Aerógrafo profesional/industrial:</t>
    </r>
    <r>
      <rPr>
        <sz val="12"/>
        <rFont val="INFOTEXT"/>
        <family val="1"/>
      </rPr>
      <t xml:space="preserve"> para decoración de tortas, galletas, chocolates y piezas de repostería. Kit compuesto por aerógrafo de doble acción o control equivalente, compresor compacto con regulador de presión, manguera, adaptadores, boquillas entre 0.3 mm y 0.8 mm o rango equivalente, depósito para colorante alimentario y accesorios de limpieza. Presión de trabajo ajustable aproximada 15–30 PSI, operación estable y de bajo nivel de vibración. Materiales compatibles con colorantes alimentarios, fácil desmontaje para limpieza. Alimentación 110–120 V, 60 Hz.   </t>
    </r>
    <r>
      <rPr>
        <b/>
        <sz val="12"/>
        <rFont val="INFOTEXT"/>
        <family val="1"/>
      </rPr>
      <t>Incluye instalación y puesta en marcha en Taller de Panadería y Taller de Repostería de la Escuela de Hotelería, Gastronomía y Pastelería de Higüey</t>
    </r>
  </si>
  <si>
    <r>
      <rPr>
        <b/>
        <sz val="12"/>
        <rFont val="INFOTEXT"/>
        <family val="1"/>
      </rPr>
      <t xml:space="preserve">Licuadora industrial/profesional: </t>
    </r>
    <r>
      <rPr>
        <sz val="12"/>
        <rFont val="INFOTEXT"/>
        <family val="1"/>
      </rPr>
      <t xml:space="preserve">de 5 litros para uso en cocina didáctica, gastronomía y repostería. Vaso en acero inoxidable grado alimentario con capacidad mínima 5 L, cuchillas en acero inoxidable de alta resistencia, motor mínimo 1 HP o potencia equivalente, velocidad regulable o mínimo dos velocidades, tapa de seguridad, base robusta, protección térmica del motor y operación para alimentos líquidos o semisólidos. Alimentación eléctrica 110–120 V o 220 V, 60 Hz, indicando consumo y protección recomendada. </t>
    </r>
    <r>
      <rPr>
        <b/>
        <sz val="12"/>
        <rFont val="INFOTEXT"/>
        <family val="1"/>
      </rPr>
      <t xml:space="preserve"> Incluye instalación y puesta en marcha los Talleres de: Panadería, Repostería y Gastronomía de la Escuela de Hotelería, Gastronomía y Pastelería de Higüey</t>
    </r>
  </si>
  <si>
    <r>
      <rPr>
        <b/>
        <sz val="12"/>
        <rFont val="INFOTEXT"/>
        <family val="1"/>
      </rPr>
      <t>Abatidor de temperatura para repostería y cocina profesional:</t>
    </r>
    <r>
      <rPr>
        <sz val="12"/>
        <rFont val="INFOTEXT"/>
        <family val="1"/>
      </rPr>
      <t xml:space="preserve"> de sobremesa o vertical compacto. Capacidad mínima para 3 bandejas GN 1/1 o 400 x 600 mm, rango de abatimiento positivo aproximado de +90 °C a +3 °C y congelación/abatimiento negativo hasta -18 °C según ciclo, gabinete interior y exterior en acero inoxidable o material sanitario, control digital de temperatura y ciclos, ventilación forzada, aislamiento térmico eficiente y drenaje de condensados. Refrigerante de bajo impacto ambiental conforme normativa vigente. Alimentación 110–120 V o 220 V, 60 Hz.  </t>
    </r>
    <r>
      <rPr>
        <b/>
        <sz val="12"/>
        <rFont val="INFOTEXT"/>
        <family val="1"/>
      </rPr>
      <t xml:space="preserve"> Incluye instalación y puesta en marcha en Taller de Repostería de la Escuela de Hotelería, Gastronomía y Pastelería de Higüey</t>
    </r>
  </si>
  <si>
    <r>
      <rPr>
        <b/>
        <sz val="12"/>
        <rFont val="INFOTEXT"/>
        <family val="1"/>
      </rPr>
      <t xml:space="preserve">Laminadora/formadora de masa para panadería y repostería: </t>
    </r>
    <r>
      <rPr>
        <sz val="12"/>
        <rFont val="INFOTEXT"/>
        <family val="1"/>
      </rPr>
      <t xml:space="preserve">construcción en acero inoxidable o acero con pintura sanitaria de alta resistencia. Longitud útil de cilindro mínima 600 mm, apertura regulable de cilindros aproximada 1–30 mm, bandas transportadoras grado alimentario, rodillos de trabajo uniformes, controles de avance/retroceso, protectores de seguridad y paro de emergencia. Debe permitir laminado de masas para pan, hojaldre y pastelería. Alimentación 220 V, 60 Hz o según potencia del fabricante, indicando consumo.  Manual y entrenamiento básico de operación.  </t>
    </r>
    <r>
      <rPr>
        <b/>
        <sz val="12"/>
        <rFont val="INFOTEXT"/>
        <family val="1"/>
      </rPr>
      <t>Incluye instalación y puesta en marcha en la Escuela de Hotelería, Gastronomía y Pastelería de Higüey</t>
    </r>
  </si>
  <si>
    <r>
      <rPr>
        <b/>
        <sz val="12"/>
        <rFont val="INFOTEXT"/>
        <family val="1"/>
      </rPr>
      <t xml:space="preserve">Divisora/cortadora de masa para panadería profesional: </t>
    </r>
    <r>
      <rPr>
        <sz val="12"/>
        <rFont val="INFOTEXT"/>
        <family val="1"/>
      </rPr>
      <t xml:space="preserve">Capacidad para dividir masa en un mínimo de 30 porciones uniformes por ciclo, con rango aproximado de peso individual de 30 g a 180 g por pieza o superior. Capacidad de masa por ciclo acorde con el rango de división ofertado. Estructura robusta con superficies de contacto en acero inoxidable o material sanitario apto para alimentos; cuchillas o sistema divisor resistente a corrosión; bandeja o cámara de masa de fácil limpieza. Accionamiento manual, hidráulico o electromecánico según oferta, provisto de dispositivos de seguridad. Diseño apropiado para uso continuo en taller educativo. Alimentación 110–120 V o 220 V, 60 Hz, cuando aplique. Debe incluir manual de operación y mantenimiento.  </t>
    </r>
    <r>
      <rPr>
        <b/>
        <sz val="12"/>
        <rFont val="INFOTEXT"/>
        <family val="1"/>
      </rPr>
      <t>Incluye instalación y puesta en marcha en la Escuela de Hotelería, Gastronomía y Pastelería de Higüey</t>
    </r>
  </si>
  <si>
    <r>
      <rPr>
        <b/>
        <sz val="12"/>
        <rFont val="INFOTEXT"/>
        <family val="1"/>
      </rPr>
      <t>Amasadora en espiral para panadería:</t>
    </r>
    <r>
      <rPr>
        <sz val="12"/>
        <rFont val="INFOTEXT"/>
        <family val="1"/>
      </rPr>
      <t xml:space="preserve"> bowl y espiral en acero inoxidable grado alimentario. Capacidad mínima de masa 25 kg o capacidad de harina equivalente no menor de 15 kg, mínimo dos velocidades o variador de velocidad, temporizador, rejilla de seguridad con paro automático, transmisión robusta, base estable y ruedas con freno o patas niveladoras. Alimentación 220 V, 60 Hz, indicando potencia nominal y protección eléctrica recomendada. Debe incluir manual.  </t>
    </r>
    <r>
      <rPr>
        <b/>
        <sz val="12"/>
        <rFont val="INFOTEXT"/>
        <family val="1"/>
      </rPr>
      <t>Incluye instalación y puesta en marcha en la Escuela de Hotelería, Gastronomía y Pastelería de Higüey</t>
    </r>
  </si>
  <si>
    <r>
      <rPr>
        <b/>
        <sz val="12"/>
        <rFont val="INFOTEXT"/>
        <family val="1"/>
      </rPr>
      <t>Cilindro sobador de masa para panadería:</t>
    </r>
    <r>
      <rPr>
        <sz val="12"/>
        <rFont val="INFOTEXT"/>
        <family val="1"/>
      </rPr>
      <t xml:space="preserve"> con dos rodillos/cilindros en acero inoxidable o acero cromado grado alimentario, longitud útil mínima 400 mm, apertura regulable para control de espesor, bandejas de entrada/salida, protectores de seguridad en zona de rodillos y paro de emergencia. Estructura robusta para uso didáctico intensivo, sistema de transmisión protegido y componentes de limpieza accesible. Alimentación 110–120 V o 220 V, 60 Hz según potencia.</t>
    </r>
    <r>
      <rPr>
        <b/>
        <sz val="12"/>
        <rFont val="INFOTEXT"/>
        <family val="1"/>
      </rPr>
      <t xml:space="preserve"> Incluye instalación y puesta en marcha en la Escuela de Hotelería, Gastronomía y Pastelería de Higüey</t>
    </r>
  </si>
  <si>
    <r>
      <rPr>
        <b/>
        <sz val="12"/>
        <rFont val="INFOTEXT"/>
        <family val="1"/>
      </rPr>
      <t>Parrilla profesional:</t>
    </r>
    <r>
      <rPr>
        <sz val="12"/>
        <rFont val="INFOTEXT"/>
        <family val="1"/>
      </rPr>
      <t xml:space="preserve"> para asados y brasas de uso gastronómico. Estructura en acero inoxidable o acero al carbono de alta resistencia con superficies de contacto grado alimentario, área útil mínima aproximada 600 x 400 mm, parrillas desmontables, bandeja recolectora de grasa/cenizas y control seguro de temperatura o altura de parrilla. Para operación con GLP industrial, debe incluir regulador, válvula de seguridad, manguera certificada y quemadores de alta eficiencia; si el proyecto requiere operación sin GLP, se aceptará versión eléctrica equivalente con potencia mínima 4 kW, alimentación 220 V, 60 Hz. Debe cumplir condiciones de ventilación/extracción del área.   </t>
    </r>
    <r>
      <rPr>
        <b/>
        <sz val="12"/>
        <rFont val="INFOTEXT"/>
        <family val="1"/>
      </rPr>
      <t>Incluye instalación y puesta en marcha en la Escuela de Hotelería, Gastronomía y Pastelería de Higüey</t>
    </r>
  </si>
  <si>
    <r>
      <rPr>
        <b/>
        <sz val="12"/>
        <rFont val="INFOTEXT"/>
        <family val="1"/>
      </rPr>
      <t xml:space="preserve">Mandolina profesional para gastronomía: </t>
    </r>
    <r>
      <rPr>
        <sz val="12"/>
        <rFont val="INFOTEXT"/>
        <family val="1"/>
      </rPr>
      <t xml:space="preserve">construcción en acero inoxidable o polímero sanitario de alta resistencia, cuchilla principal en acero inoxidable, ajuste de espesor regulable, accesorios o peines para cortes juliana y rebanado, protector de mano/empujador obligatorio, base antideslizante y diseño desmontable para limpieza. Equipo apto para uso intensivo en cocina educativa. 110-120V, 60Hz.  
</t>
    </r>
    <r>
      <rPr>
        <b/>
        <sz val="12"/>
        <rFont val="INFOTEXT"/>
        <family val="1"/>
      </rPr>
      <t>Incluye instalación y puesta en marcha en Taller de Gastronomía de la Escuela de Hotelería, Gastronomía y Pastelería de Higüey</t>
    </r>
  </si>
  <si>
    <r>
      <rPr>
        <b/>
        <sz val="12"/>
        <rFont val="INFOTEXT"/>
        <family val="1"/>
      </rPr>
      <t xml:space="preserve">Horno de convección: </t>
    </r>
    <r>
      <rPr>
        <sz val="12"/>
        <rFont val="INFOTEXT"/>
        <family val="1"/>
      </rPr>
      <t xml:space="preserve">a gas, 73 cm de ancho x 66 cm de profundidad x 50 cm de alto. Interior de porcelana esmaltada, rejilla guía de 13 posiciones, puertas dobles con bisagras laterales, ventanas de vidrio térmico de doble panel, rango de temperatura de 65 °C a 275 °C, interruptor de enclavamiento en las puertas, motor de ventilador de dos velocidades, frente de acero inoxidable, patas de acero de 63 cm de largo con acabado en negro o en acero inoxidable, ruedas (todas con seguros). Incluye: 4 rejillas cromadas de alta resistencia, temporizador con apagado manual, luz indicadora, conector NPT de 19 mm, 1/2 HP, cable de alimentación de 183 c.  </t>
    </r>
    <r>
      <rPr>
        <b/>
        <sz val="12"/>
        <rFont val="INFOTEXT"/>
        <family val="1"/>
      </rPr>
      <t xml:space="preserve">Incluye: Colocación y Puesta en Marcha en Taller de panadería Centro Tecnológico La Romana. </t>
    </r>
  </si>
  <si>
    <r>
      <rPr>
        <b/>
        <sz val="12"/>
        <rFont val="INFOTEXT"/>
        <family val="1"/>
      </rPr>
      <t xml:space="preserve">Máquina de café espresso profesional: </t>
    </r>
    <r>
      <rPr>
        <sz val="12"/>
        <rFont val="INFOTEXT"/>
        <family val="1"/>
      </rPr>
      <t xml:space="preserve">para formación en barismo y servicio hotelero. Mínimo 2 grupos, caldera o sistema multicaldera con capacidad mínima 10 L o desempeño equivalente, bomba rotativa o vibratoria profesional, vaporizadores de acero inoxidable, salida de agua caliente, control volumétrico programable, manómetros de presión de caldera/bomba, estructura en acero inoxidable, bandeja de drenaje, compatible con operación continua. Alimentación 220 V, 60 Hz preferiblemente; se aceptará 110–120 V si cumple capacidad. </t>
    </r>
    <r>
      <rPr>
        <b/>
        <sz val="12"/>
        <rFont val="INFOTEXT"/>
        <family val="1"/>
      </rPr>
      <t xml:space="preserve"> Incluye instalación y puesta en marcha en Taller de Bar y Restaurante de la Escuela de Hotelería, Gastronomía y Pastelería de Higüey</t>
    </r>
  </si>
  <si>
    <r>
      <rPr>
        <b/>
        <sz val="12"/>
        <rFont val="INFOTEXT"/>
        <family val="1"/>
      </rPr>
      <t>Molino de café profesional para espresso:</t>
    </r>
    <r>
      <rPr>
        <sz val="12"/>
        <rFont val="INFOTEXT"/>
        <family val="1"/>
      </rPr>
      <t xml:space="preserve"> Fresas planas o cónicas de acero endurecido con diámetro mínimo 64 mm, ajuste micrométrico de molienda, dosificación programable por tiempo o peso, pantalla digital o controles electrónicos, tolva mínima 1 kg, motor apto para servicio continuo en barismo, retención baja de café y fácil acceso para limpieza. Alimentación 110–120 V o 220 V, 60 Hz.  </t>
    </r>
    <r>
      <rPr>
        <b/>
        <sz val="12"/>
        <rFont val="INFOTEXT"/>
        <family val="1"/>
      </rPr>
      <t>Incluye instalación y puesta en marcha en la Escuela de Hotelería, Gastronomía y Pastelería de Higüey</t>
    </r>
  </si>
  <si>
    <r>
      <rPr>
        <b/>
        <sz val="12"/>
        <rFont val="INFOTEXT"/>
        <family val="1"/>
      </rPr>
      <t xml:space="preserve">Lavavasos profesional bajo mostrador: </t>
    </r>
    <r>
      <rPr>
        <sz val="12"/>
        <rFont val="INFOTEXT"/>
        <family val="1"/>
      </rPr>
      <t>Construcción en acero inoxidable AISI 304 o equivalente, canasta aproximada 400 x 400 mm, altura útil mínima 250 mm, producción mínima 25 canastas/hora, bomba de lavado, dosificador de abrillantador y/o detergente, ciclos automáticos, termómetro o control de temperatura de lavado/enjuague, consumo eficiente de agua, patas regulables y puerta de seguridad. Alimentación 220 V, 60 Hz.  Incluye instalación y puesta en marcha en</t>
    </r>
    <r>
      <rPr>
        <b/>
        <sz val="12"/>
        <rFont val="INFOTEXT"/>
        <family val="1"/>
      </rPr>
      <t xml:space="preserve"> Taller de Bar y Restaurante de la Escuela de Hotelería, Gastronomía y Pastelería de Higüey.</t>
    </r>
  </si>
  <si>
    <r>
      <rPr>
        <b/>
        <sz val="12"/>
        <rFont val="INFOTEXT"/>
        <family val="1"/>
      </rPr>
      <t>Mueble de almacén en acero inoxidable:</t>
    </r>
    <r>
      <rPr>
        <sz val="12"/>
        <rFont val="INFOTEXT"/>
        <family val="1"/>
      </rPr>
      <t xml:space="preserve"> AISI 304 o equivalente sanitario, con dos puertas batientes, cerradura, estantes internos regulables o fijos reforzados, patas niveladoras, acabado satinado, bordes redondeados y capacidad para almacenamiento de utensilios/insumos de hotelería. Dimensiones referenciales 900–1,200 mm ancho x 450–600 mm fondo x 1,800 mm alto. </t>
    </r>
    <r>
      <rPr>
        <b/>
        <sz val="12"/>
        <rFont val="INFOTEXT"/>
        <family val="1"/>
      </rPr>
      <t>Incluye instalación y puesta en marcha en Taller de Bar y Restaurante de la Escuela de Hotelería, Gastronomía y Pastelería de Higüey</t>
    </r>
  </si>
  <si>
    <r>
      <rPr>
        <b/>
        <sz val="12"/>
        <rFont val="INFOTEXT"/>
        <family val="1"/>
      </rPr>
      <t>Mueble para almacenamiento de platos:</t>
    </r>
    <r>
      <rPr>
        <sz val="12"/>
        <rFont val="INFOTEXT"/>
        <family val="1"/>
      </rPr>
      <t xml:space="preserve"> en acero inoxidable AISI 304 o equivalente, acabado satinado, divisiones o estantes diseñados para platos, capacidad mínima 80 platos estándar, puertas o estructura protegida contra polvo según diseño ofertado, patas niveladoras y bordes sanitarios. Dimensiones: 44 de ancho por 75 de alto, compatibles con área de servicio. </t>
    </r>
    <r>
      <rPr>
        <b/>
        <sz val="12"/>
        <rFont val="INFOTEXT"/>
        <family val="1"/>
      </rPr>
      <t>Incluye instalación y puesta en marcha en Taller de Bar y Restaurante de la Escuela de Hotelería, Gastronomía y Pastelería de Higüey</t>
    </r>
  </si>
  <si>
    <r>
      <rPr>
        <b/>
        <sz val="12"/>
        <rFont val="INFOTEXT"/>
        <family val="1"/>
      </rPr>
      <t>Estación refrigerada:</t>
    </r>
    <r>
      <rPr>
        <sz val="12"/>
        <rFont val="INFOTEXT"/>
        <family val="1"/>
      </rPr>
      <t xml:space="preserve"> para bar compuesta por depósito/pozo para hielo, área de botellas o condimentos, cubierta de trabajo en acero inoxidable, drenaje sanitario, unidad de refrigeración incorporada o compartimento refrigerado con rango de temperatura aproximado 0 °C a 8 °C, control digital o termostático, aislamiento térmico y patas regulables. Dimensiones:  36 de ancho por 72 de alto. Alimentación 110–120 V o 220 V, 60 Hz. </t>
    </r>
    <r>
      <rPr>
        <b/>
        <sz val="12"/>
        <rFont val="INFOTEXT"/>
        <family val="1"/>
      </rPr>
      <t>Incluye instalación y puesta en marcha en Taller de Bar y Restaurante de la Escuela de Hotelería, Gastronomía y Pastelería de Higüey</t>
    </r>
  </si>
  <si>
    <r>
      <rPr>
        <b/>
        <sz val="12"/>
        <rFont val="INFOTEXT"/>
        <family val="1"/>
      </rPr>
      <t xml:space="preserve">Freezer horizontal: </t>
    </r>
    <r>
      <rPr>
        <sz val="12"/>
        <rFont val="INFOTEXT"/>
        <family val="1"/>
      </rPr>
      <t>de dos puertas abatibles para almacenamiento de alimentos. Dimensiones 65 de ancho por 27 de alto y 33 de profundidad. Capacidad mínima 350 L, rango de temperatura -18 °C a -24 °C, gabinete con aislamiento térmico, canastas internas, termostato ajustable, indicador de funcionamiento, drenaje para limpieza, ruedas o patas niveladoras, refrigerante ecológico conforme normativa vigente y eficiencia energética. Alimentación 110–120 V, 60 Hz.</t>
    </r>
    <r>
      <rPr>
        <b/>
        <sz val="12"/>
        <rFont val="INFOTEXT"/>
        <family val="1"/>
      </rPr>
      <t xml:space="preserve"> Incluye instalación y puesta en marcha en Taller de Bar y Restaurante de la Escuela de Hotelería, Gastronomía y Pastelería de Higüey</t>
    </r>
  </si>
  <si>
    <t>TOTAL LOTE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</si>
</sst>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_-* #,##0_-;\-* #,##0_-;_-* &quot;-&quot;??_-;_-@_-"/>
    <numFmt numFmtId="166" formatCode="dd/mm/yyyy;@"/>
  </numFmts>
  <fonts count="19" x14ac:knownFonts="1">
    <font>
      <sz val="11"/>
      <color theme="1"/>
      <name val="Calibri"/>
      <family val="2"/>
      <scheme val="minor"/>
    </font>
    <font>
      <sz val="11"/>
      <color theme="1"/>
      <name val="Calibri"/>
      <family val="2"/>
      <scheme val="minor"/>
    </font>
    <font>
      <sz val="11"/>
      <color theme="1"/>
      <name val="INFOTEXT"/>
      <family val="1"/>
    </font>
    <font>
      <b/>
      <sz val="10"/>
      <color theme="1"/>
      <name val="INFOTEXT"/>
      <family val="1"/>
    </font>
    <font>
      <b/>
      <sz val="11"/>
      <color theme="1"/>
      <name val="INFOTEXT"/>
      <family val="1"/>
    </font>
    <font>
      <sz val="11"/>
      <color rgb="FFFF0000"/>
      <name val="INFOTEXT"/>
      <family val="1"/>
    </font>
    <font>
      <sz val="11"/>
      <color rgb="FF000000"/>
      <name val="INFOTEXT"/>
      <family val="1"/>
    </font>
    <font>
      <b/>
      <sz val="11"/>
      <color rgb="FF000000"/>
      <name val="INFOTEXT"/>
      <family val="1"/>
    </font>
    <font>
      <sz val="12"/>
      <color theme="1"/>
      <name val="INFOTEXT"/>
      <family val="1"/>
    </font>
    <font>
      <b/>
      <sz val="12"/>
      <color theme="1"/>
      <name val="INFOTEXT"/>
      <family val="1"/>
    </font>
    <font>
      <b/>
      <sz val="12"/>
      <color rgb="FF000000"/>
      <name val="INFOTEXT"/>
      <family val="1"/>
    </font>
    <font>
      <sz val="12"/>
      <color rgb="FF000000"/>
      <name val="INFOTEXT"/>
      <family val="1"/>
    </font>
    <font>
      <sz val="12"/>
      <name val="INFOTEXT"/>
      <family val="1"/>
    </font>
    <font>
      <b/>
      <sz val="9"/>
      <color rgb="FF000000"/>
      <name val="INFOTEXT"/>
      <family val="1"/>
    </font>
    <font>
      <b/>
      <sz val="14"/>
      <color rgb="FF002060"/>
      <name val="INFOTEXT"/>
      <family val="1"/>
    </font>
    <font>
      <b/>
      <sz val="14"/>
      <color theme="1"/>
      <name val="INFOTEXT"/>
      <family val="1"/>
    </font>
    <font>
      <b/>
      <sz val="12"/>
      <name val="INFOTEXT"/>
      <family val="1"/>
    </font>
    <font>
      <i/>
      <sz val="12"/>
      <name val="INFOTEXT"/>
      <family val="1"/>
    </font>
    <font>
      <b/>
      <sz val="11"/>
      <color rgb="FF002060"/>
      <name val="INFOTEXT"/>
      <family val="1"/>
    </font>
  </fonts>
  <fills count="7">
    <fill>
      <patternFill patternType="none"/>
    </fill>
    <fill>
      <patternFill patternType="gray125"/>
    </fill>
    <fill>
      <patternFill patternType="solid">
        <fgColor rgb="FFDBE5F1"/>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2" tint="-9.9978637043366805E-2"/>
        <bgColor indexed="64"/>
      </patternFill>
    </fill>
  </fills>
  <borders count="37">
    <border>
      <left/>
      <right/>
      <top/>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111">
    <xf numFmtId="0" fontId="0" fillId="0" borderId="0" xfId="0"/>
    <xf numFmtId="164" fontId="2" fillId="0" borderId="0" xfId="1" applyFont="1" applyAlignment="1">
      <alignment horizontal="right" vertical="center" wrapText="1"/>
    </xf>
    <xf numFmtId="164" fontId="2" fillId="0" borderId="0" xfId="1" applyFont="1" applyFill="1" applyAlignment="1">
      <alignment horizontal="left" vertical="center" wrapText="1"/>
    </xf>
    <xf numFmtId="0" fontId="2" fillId="0" borderId="0" xfId="0" applyFont="1" applyAlignment="1">
      <alignment horizontal="right" vertical="center" wrapText="1"/>
    </xf>
    <xf numFmtId="0" fontId="2" fillId="0" borderId="0" xfId="0" applyFont="1" applyAlignment="1">
      <alignment horizontal="justify" vertical="center" wrapText="1"/>
    </xf>
    <xf numFmtId="0" fontId="6" fillId="0" borderId="0" xfId="0" applyFont="1" applyAlignment="1">
      <alignment horizontal="center" vertical="center" wrapText="1"/>
    </xf>
    <xf numFmtId="0" fontId="8" fillId="0" borderId="0" xfId="0" applyFont="1" applyAlignment="1">
      <alignment vertical="center"/>
    </xf>
    <xf numFmtId="14" fontId="2" fillId="4" borderId="0" xfId="1" applyNumberFormat="1" applyFont="1" applyFill="1" applyAlignment="1" applyProtection="1">
      <alignment horizontal="left" vertical="center" wrapText="1"/>
      <protection locked="0"/>
    </xf>
    <xf numFmtId="0" fontId="9" fillId="2" borderId="7" xfId="0" applyFont="1" applyFill="1" applyBorder="1" applyAlignment="1">
      <alignment horizontal="center" vertical="center" wrapText="1"/>
    </xf>
    <xf numFmtId="0" fontId="13" fillId="0" borderId="8" xfId="0" applyFont="1" applyBorder="1" applyAlignment="1">
      <alignment horizontal="center" vertical="center" textRotation="90" wrapText="1"/>
    </xf>
    <xf numFmtId="0" fontId="2" fillId="0" borderId="0" xfId="0" applyFont="1"/>
    <xf numFmtId="0" fontId="2" fillId="0" borderId="0" xfId="0" applyFont="1" applyAlignment="1">
      <alignment wrapText="1"/>
    </xf>
    <xf numFmtId="0" fontId="2" fillId="0" borderId="0" xfId="0" applyFont="1" applyAlignment="1">
      <alignment horizontal="center" wrapText="1"/>
    </xf>
    <xf numFmtId="0" fontId="2" fillId="0" borderId="0" xfId="0" applyFont="1" applyAlignment="1">
      <alignment vertical="center"/>
    </xf>
    <xf numFmtId="0" fontId="2" fillId="0" borderId="0" xfId="0" applyFont="1" applyAlignment="1">
      <alignment horizontal="right"/>
    </xf>
    <xf numFmtId="0" fontId="16" fillId="0" borderId="0" xfId="0" applyFont="1" applyAlignment="1">
      <alignment vertical="center" wrapText="1"/>
    </xf>
    <xf numFmtId="0" fontId="2" fillId="0" borderId="0" xfId="0" applyFont="1" applyProtection="1">
      <protection locked="0"/>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165" fontId="9" fillId="2" borderId="10" xfId="1" applyNumberFormat="1" applyFont="1" applyFill="1" applyBorder="1" applyAlignment="1">
      <alignment horizontal="center" vertical="center" wrapText="1"/>
    </xf>
    <xf numFmtId="164" fontId="9" fillId="2" borderId="10" xfId="1" applyFont="1" applyFill="1" applyBorder="1" applyAlignment="1">
      <alignment horizontal="center" vertical="center" wrapText="1"/>
    </xf>
    <xf numFmtId="164" fontId="9" fillId="2" borderId="11" xfId="1" applyFont="1" applyFill="1" applyBorder="1" applyAlignment="1">
      <alignment horizontal="center" vertical="center" wrapText="1"/>
    </xf>
    <xf numFmtId="0" fontId="10" fillId="0" borderId="12" xfId="0" applyFont="1" applyBorder="1" applyAlignment="1">
      <alignment horizontal="center" vertical="center" wrapText="1"/>
    </xf>
    <xf numFmtId="0" fontId="8" fillId="0" borderId="13" xfId="0" applyFont="1" applyBorder="1" applyAlignment="1">
      <alignment horizontal="center" vertical="center" wrapText="1"/>
    </xf>
    <xf numFmtId="3" fontId="12" fillId="0" borderId="13" xfId="0" applyNumberFormat="1" applyFont="1" applyBorder="1" applyAlignment="1">
      <alignment horizontal="center" vertical="center"/>
    </xf>
    <xf numFmtId="164" fontId="11" fillId="0" borderId="13" xfId="1" applyFont="1" applyFill="1" applyBorder="1" applyAlignment="1" applyProtection="1">
      <alignment horizontal="center" vertical="center" wrapText="1"/>
      <protection locked="0"/>
    </xf>
    <xf numFmtId="164" fontId="11" fillId="0" borderId="14" xfId="1" applyFont="1" applyFill="1" applyBorder="1" applyAlignment="1" applyProtection="1">
      <alignment vertical="center" wrapText="1"/>
      <protection locked="0"/>
    </xf>
    <xf numFmtId="0" fontId="17" fillId="0" borderId="13" xfId="0" applyFont="1" applyBorder="1" applyAlignment="1">
      <alignment horizontal="center" vertical="center" wrapText="1"/>
    </xf>
    <xf numFmtId="0" fontId="2" fillId="0" borderId="0" xfId="0" applyFont="1" applyAlignment="1">
      <alignment horizontal="center" vertical="center" wrapText="1"/>
    </xf>
    <xf numFmtId="0" fontId="8" fillId="0" borderId="17" xfId="0" applyFont="1" applyBorder="1" applyAlignment="1">
      <alignment horizontal="center" vertical="center" wrapText="1"/>
    </xf>
    <xf numFmtId="3" fontId="12" fillId="0" borderId="17" xfId="0" applyNumberFormat="1" applyFont="1" applyBorder="1" applyAlignment="1">
      <alignment horizontal="center" vertical="center"/>
    </xf>
    <xf numFmtId="0" fontId="8" fillId="0" borderId="17" xfId="0" applyFont="1" applyBorder="1"/>
    <xf numFmtId="0" fontId="4" fillId="0" borderId="0" xfId="0" applyFont="1" applyAlignment="1">
      <alignment vertical="center" wrapText="1"/>
    </xf>
    <xf numFmtId="0" fontId="8" fillId="0" borderId="17" xfId="0" applyFont="1" applyBorder="1" applyAlignment="1">
      <alignment vertical="center"/>
    </xf>
    <xf numFmtId="0" fontId="8" fillId="0" borderId="18" xfId="0" applyFont="1" applyBorder="1" applyAlignment="1">
      <alignment vertical="center"/>
    </xf>
    <xf numFmtId="0" fontId="8" fillId="0" borderId="19" xfId="0" applyFont="1" applyBorder="1" applyAlignment="1">
      <alignment horizontal="center" vertical="center" wrapText="1"/>
    </xf>
    <xf numFmtId="3" fontId="12" fillId="0" borderId="19" xfId="0" applyNumberFormat="1" applyFont="1" applyBorder="1" applyAlignment="1">
      <alignment horizontal="center" vertical="center"/>
    </xf>
    <xf numFmtId="0" fontId="8" fillId="0" borderId="19" xfId="0" applyFont="1" applyBorder="1"/>
    <xf numFmtId="0" fontId="8" fillId="0" borderId="22" xfId="0" applyFont="1" applyBorder="1"/>
    <xf numFmtId="0" fontId="8" fillId="0" borderId="22" xfId="0" applyFont="1" applyBorder="1" applyAlignment="1">
      <alignment horizontal="center" vertical="center" wrapText="1"/>
    </xf>
    <xf numFmtId="3" fontId="12" fillId="0" borderId="22" xfId="0" applyNumberFormat="1" applyFont="1" applyBorder="1" applyAlignment="1">
      <alignment horizontal="center" vertical="center"/>
    </xf>
    <xf numFmtId="0" fontId="4" fillId="0" borderId="0" xfId="0" applyFont="1" applyAlignment="1">
      <alignment horizontal="center" vertical="center" wrapText="1"/>
    </xf>
    <xf numFmtId="0" fontId="14" fillId="0" borderId="0" xfId="0" applyFont="1" applyAlignment="1">
      <alignment horizontal="center" vertical="center" wrapText="1"/>
    </xf>
    <xf numFmtId="0" fontId="18" fillId="0" borderId="0" xfId="0" applyFont="1" applyAlignment="1">
      <alignment horizontal="center" vertical="center" wrapText="1"/>
    </xf>
    <xf numFmtId="0" fontId="3" fillId="0" borderId="0" xfId="0" applyFont="1" applyAlignment="1">
      <alignment horizontal="center" vertical="center" wrapText="1"/>
    </xf>
    <xf numFmtId="0" fontId="3" fillId="4" borderId="5" xfId="0" applyFont="1" applyFill="1" applyBorder="1" applyAlignment="1" applyProtection="1">
      <alignment horizontal="center" vertical="center" wrapText="1"/>
      <protection locked="0"/>
    </xf>
    <xf numFmtId="0" fontId="2" fillId="4" borderId="0" xfId="1" applyNumberFormat="1" applyFont="1" applyFill="1" applyBorder="1" applyAlignment="1" applyProtection="1">
      <alignment horizontal="center" vertical="center" wrapText="1"/>
      <protection locked="0"/>
    </xf>
    <xf numFmtId="0" fontId="15" fillId="0" borderId="0" xfId="0" applyFont="1" applyAlignment="1">
      <alignment horizontal="center" vertical="center" wrapText="1"/>
    </xf>
    <xf numFmtId="0" fontId="9" fillId="6" borderId="8" xfId="0" applyFont="1" applyFill="1" applyBorder="1" applyAlignment="1">
      <alignment horizontal="right" vertical="center" wrapText="1"/>
    </xf>
    <xf numFmtId="0" fontId="9" fillId="6" borderId="15" xfId="0" applyFont="1" applyFill="1" applyBorder="1" applyAlignment="1">
      <alignment horizontal="right" vertical="center" wrapText="1"/>
    </xf>
    <xf numFmtId="0" fontId="8" fillId="6" borderId="8" xfId="0" applyFont="1" applyFill="1" applyBorder="1" applyAlignment="1">
      <alignment horizontal="right"/>
    </xf>
    <xf numFmtId="0" fontId="8" fillId="6" borderId="15" xfId="0" applyFont="1" applyFill="1" applyBorder="1" applyAlignment="1">
      <alignment horizontal="right"/>
    </xf>
    <xf numFmtId="0" fontId="8" fillId="6" borderId="16" xfId="0" applyFont="1" applyFill="1" applyBorder="1" applyAlignment="1">
      <alignment horizontal="right"/>
    </xf>
    <xf numFmtId="0" fontId="10" fillId="3" borderId="8" xfId="0" applyFont="1" applyFill="1" applyBorder="1" applyAlignment="1">
      <alignment horizontal="right" vertical="center" wrapText="1"/>
    </xf>
    <xf numFmtId="0" fontId="10" fillId="3" borderId="15" xfId="0" applyFont="1" applyFill="1" applyBorder="1" applyAlignment="1">
      <alignment horizontal="right" vertical="center" wrapText="1"/>
    </xf>
    <xf numFmtId="0" fontId="10" fillId="3" borderId="16" xfId="0" applyFont="1" applyFill="1" applyBorder="1" applyAlignment="1">
      <alignment horizontal="right" vertical="center" wrapText="1"/>
    </xf>
    <xf numFmtId="0" fontId="8" fillId="3" borderId="12" xfId="0" applyFont="1" applyFill="1" applyBorder="1" applyAlignment="1">
      <alignment horizontal="right"/>
    </xf>
    <xf numFmtId="0" fontId="8" fillId="3" borderId="13" xfId="0" applyFont="1" applyFill="1" applyBorder="1" applyAlignment="1">
      <alignment horizontal="right"/>
    </xf>
    <xf numFmtId="0" fontId="8" fillId="3" borderId="14" xfId="0" applyFont="1" applyFill="1" applyBorder="1" applyAlignment="1">
      <alignment horizontal="right"/>
    </xf>
    <xf numFmtId="0" fontId="10" fillId="0" borderId="20" xfId="0" applyFont="1" applyBorder="1" applyAlignment="1">
      <alignment horizontal="center" vertical="center" textRotation="90" wrapText="1"/>
    </xf>
    <xf numFmtId="0" fontId="10" fillId="0" borderId="21" xfId="0" applyFont="1" applyBorder="1" applyAlignment="1">
      <alignment horizontal="center" vertical="center" textRotation="90" wrapText="1"/>
    </xf>
    <xf numFmtId="166" fontId="5" fillId="0" borderId="0" xfId="0" applyNumberFormat="1" applyFont="1" applyAlignment="1" applyProtection="1">
      <alignment horizontal="center" vertical="center" wrapText="1"/>
      <protection locked="0"/>
    </xf>
    <xf numFmtId="0" fontId="8" fillId="0" borderId="3" xfId="0" applyFont="1" applyBorder="1" applyAlignment="1">
      <alignment horizontal="center" vertical="center" wrapText="1"/>
    </xf>
    <xf numFmtId="0" fontId="8" fillId="0" borderId="0" xfId="0" applyFont="1" applyAlignment="1">
      <alignment horizontal="center" vertical="center" wrapText="1"/>
    </xf>
    <xf numFmtId="0" fontId="8" fillId="5" borderId="0" xfId="0" applyFont="1" applyFill="1" applyAlignment="1" applyProtection="1">
      <alignment horizontal="center" vertical="center" wrapText="1"/>
      <protection locked="0"/>
    </xf>
    <xf numFmtId="0" fontId="7" fillId="0" borderId="0" xfId="0" applyFont="1" applyAlignment="1">
      <alignment horizontal="left" vertical="center"/>
    </xf>
    <xf numFmtId="0" fontId="2" fillId="0" borderId="0" xfId="0" applyFont="1" applyAlignment="1">
      <alignment horizontal="left" vertical="center" wrapText="1"/>
    </xf>
    <xf numFmtId="0" fontId="5" fillId="5" borderId="2" xfId="0" applyFont="1" applyFill="1" applyBorder="1" applyAlignment="1" applyProtection="1">
      <alignment horizontal="center" vertical="center"/>
      <protection locked="0"/>
    </xf>
    <xf numFmtId="0" fontId="2" fillId="0" borderId="0" xfId="0" applyFont="1" applyAlignment="1">
      <alignment horizontal="center" vertical="center" wrapText="1"/>
    </xf>
    <xf numFmtId="0" fontId="5" fillId="5" borderId="1" xfId="0" applyFont="1" applyFill="1" applyBorder="1" applyAlignment="1" applyProtection="1">
      <alignment horizontal="center" vertical="center"/>
      <protection locked="0"/>
    </xf>
    <xf numFmtId="0" fontId="5" fillId="5" borderId="0" xfId="0" applyFont="1" applyFill="1" applyAlignment="1" applyProtection="1">
      <alignment horizontal="center" vertical="center" wrapText="1"/>
      <protection locked="0"/>
    </xf>
    <xf numFmtId="0" fontId="6" fillId="0" borderId="0" xfId="0" applyFont="1" applyAlignment="1" applyProtection="1">
      <alignment horizontal="center" wrapText="1"/>
      <protection locked="0"/>
    </xf>
    <xf numFmtId="0" fontId="2" fillId="0" borderId="3" xfId="0" applyFont="1" applyBorder="1" applyAlignment="1">
      <alignment horizontal="center" vertical="center" wrapText="1"/>
    </xf>
    <xf numFmtId="0" fontId="2" fillId="5" borderId="0" xfId="0" applyFont="1" applyFill="1" applyAlignment="1" applyProtection="1">
      <alignment horizontal="center" vertical="center" wrapText="1"/>
      <protection locked="0"/>
    </xf>
    <xf numFmtId="0" fontId="7" fillId="3" borderId="4" xfId="0" applyFont="1" applyFill="1" applyBorder="1" applyAlignment="1">
      <alignment horizontal="right" vertical="center" wrapText="1"/>
    </xf>
    <xf numFmtId="0" fontId="7" fillId="3" borderId="5" xfId="0" applyFont="1" applyFill="1" applyBorder="1" applyAlignment="1">
      <alignment horizontal="right" vertical="center" wrapText="1"/>
    </xf>
    <xf numFmtId="164" fontId="6" fillId="3" borderId="4" xfId="1" applyFont="1" applyFill="1" applyBorder="1" applyAlignment="1" applyProtection="1">
      <alignment horizontal="center" vertical="center" wrapText="1"/>
      <protection locked="0"/>
    </xf>
    <xf numFmtId="164" fontId="6" fillId="3" borderId="5" xfId="1" applyFont="1" applyFill="1" applyBorder="1" applyAlignment="1" applyProtection="1">
      <alignment horizontal="center" vertical="center" wrapText="1"/>
      <protection locked="0"/>
    </xf>
    <xf numFmtId="164" fontId="6" fillId="3" borderId="6" xfId="1" applyFont="1" applyFill="1" applyBorder="1" applyAlignment="1" applyProtection="1">
      <alignment horizontal="center" vertical="center" wrapText="1"/>
      <protection locked="0"/>
    </xf>
    <xf numFmtId="0" fontId="4" fillId="0" borderId="3" xfId="0" applyFont="1" applyBorder="1" applyAlignment="1">
      <alignment horizontal="right" vertical="center" wrapText="1"/>
    </xf>
    <xf numFmtId="0" fontId="4" fillId="0" borderId="0" xfId="0" applyFont="1" applyAlignment="1">
      <alignment horizontal="right" vertical="center" wrapText="1"/>
    </xf>
    <xf numFmtId="164" fontId="4" fillId="5" borderId="0" xfId="1" applyFont="1" applyFill="1" applyBorder="1" applyAlignment="1" applyProtection="1">
      <alignment horizontal="center" vertical="center" wrapText="1"/>
      <protection locked="0"/>
    </xf>
    <xf numFmtId="0" fontId="10" fillId="0" borderId="23" xfId="0" applyFont="1" applyBorder="1" applyAlignment="1">
      <alignment horizontal="center" vertical="center" textRotation="90" wrapText="1"/>
    </xf>
    <xf numFmtId="0" fontId="8" fillId="0" borderId="19" xfId="0" applyFont="1" applyBorder="1" applyAlignment="1">
      <alignment vertical="center"/>
    </xf>
    <xf numFmtId="0" fontId="2" fillId="0" borderId="19" xfId="0" applyFont="1" applyBorder="1" applyAlignment="1">
      <alignment horizontal="center" vertical="center"/>
    </xf>
    <xf numFmtId="0" fontId="8" fillId="0" borderId="25" xfId="0" applyFont="1" applyBorder="1" applyAlignment="1">
      <alignment horizontal="center" vertical="center" wrapText="1"/>
    </xf>
    <xf numFmtId="3" fontId="12" fillId="0" borderId="25" xfId="0" applyNumberFormat="1" applyFont="1" applyBorder="1" applyAlignment="1">
      <alignment horizontal="center" vertical="center"/>
    </xf>
    <xf numFmtId="0" fontId="8" fillId="0" borderId="22" xfId="0" applyFont="1" applyBorder="1" applyAlignment="1">
      <alignment vertical="center"/>
    </xf>
    <xf numFmtId="0" fontId="8" fillId="0" borderId="25" xfId="0" applyFont="1" applyBorder="1"/>
    <xf numFmtId="0" fontId="8" fillId="0" borderId="25" xfId="0" applyFont="1" applyBorder="1" applyAlignment="1">
      <alignment vertical="center"/>
    </xf>
    <xf numFmtId="0" fontId="9" fillId="2" borderId="24" xfId="0" applyFont="1" applyFill="1" applyBorder="1" applyAlignment="1">
      <alignment horizontal="center" vertical="center" wrapText="1"/>
    </xf>
    <xf numFmtId="165" fontId="9" fillId="2" borderId="24" xfId="1" applyNumberFormat="1" applyFont="1" applyFill="1" applyBorder="1" applyAlignment="1">
      <alignment horizontal="center" vertical="center" wrapText="1"/>
    </xf>
    <xf numFmtId="164" fontId="9" fillId="2" borderId="24" xfId="1"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2" fillId="0" borderId="19" xfId="0" applyFont="1" applyBorder="1" applyAlignment="1">
      <alignment horizontal="left" vertical="center" wrapText="1"/>
    </xf>
    <xf numFmtId="0" fontId="12" fillId="0" borderId="22" xfId="0" applyFont="1" applyBorder="1" applyAlignment="1">
      <alignment horizontal="left" vertical="center" wrapText="1"/>
    </xf>
    <xf numFmtId="0" fontId="12" fillId="0" borderId="25" xfId="0" applyFont="1" applyBorder="1" applyAlignment="1">
      <alignment horizontal="left" vertical="center" wrapText="1"/>
    </xf>
    <xf numFmtId="0" fontId="10" fillId="0" borderId="29" xfId="0" applyFont="1" applyBorder="1" applyAlignment="1">
      <alignment horizontal="center" vertical="center" wrapText="1"/>
    </xf>
    <xf numFmtId="0" fontId="9" fillId="0" borderId="30" xfId="0" applyFont="1" applyBorder="1" applyAlignment="1">
      <alignment wrapText="1"/>
    </xf>
    <xf numFmtId="0" fontId="8" fillId="0" borderId="31" xfId="0" applyFont="1" applyBorder="1" applyAlignment="1">
      <alignment vertical="center"/>
    </xf>
    <xf numFmtId="0" fontId="8" fillId="0" borderId="32" xfId="0" applyFont="1" applyBorder="1" applyAlignment="1">
      <alignment vertical="center"/>
    </xf>
    <xf numFmtId="0" fontId="8" fillId="0" borderId="33" xfId="0" applyFont="1" applyBorder="1" applyAlignment="1">
      <alignment vertical="center"/>
    </xf>
    <xf numFmtId="0" fontId="10"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8" fillId="0" borderId="35" xfId="0" applyFont="1" applyBorder="1" applyAlignment="1">
      <alignment horizontal="center" vertical="center" wrapText="1"/>
    </xf>
    <xf numFmtId="3" fontId="12" fillId="0" borderId="35" xfId="0" applyNumberFormat="1" applyFont="1" applyBorder="1" applyAlignment="1">
      <alignment horizontal="center" vertical="center"/>
    </xf>
    <xf numFmtId="0" fontId="8" fillId="0" borderId="35" xfId="0" applyFont="1" applyBorder="1"/>
    <xf numFmtId="0" fontId="8" fillId="0" borderId="35" xfId="0" applyFont="1" applyBorder="1" applyAlignment="1">
      <alignment vertical="center"/>
    </xf>
    <xf numFmtId="0" fontId="8" fillId="0" borderId="36" xfId="0" applyFont="1" applyBorder="1" applyAlignment="1">
      <alignment vertical="center"/>
    </xf>
  </cellXfs>
  <cellStyles count="2">
    <cellStyle name="Millares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612609</xdr:colOff>
      <xdr:row>0</xdr:row>
      <xdr:rowOff>47625</xdr:rowOff>
    </xdr:from>
    <xdr:to>
      <xdr:col>4</xdr:col>
      <xdr:colOff>781050</xdr:colOff>
      <xdr:row>3</xdr:row>
      <xdr:rowOff>171450</xdr:rowOff>
    </xdr:to>
    <xdr:pic>
      <xdr:nvPicPr>
        <xdr:cNvPr id="2" name="Picture 1">
          <a:extLst>
            <a:ext uri="{FF2B5EF4-FFF2-40B4-BE49-F238E27FC236}">
              <a16:creationId xmlns:a16="http://schemas.microsoft.com/office/drawing/2014/main" id="{00000000-0008-0000-00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22809" y="47625"/>
          <a:ext cx="1016166"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66675</xdr:rowOff>
    </xdr:from>
    <xdr:to>
      <xdr:col>1</xdr:col>
      <xdr:colOff>0</xdr:colOff>
      <xdr:row>1</xdr:row>
      <xdr:rowOff>180975</xdr:rowOff>
    </xdr:to>
    <xdr:sp macro="" textlink="">
      <xdr:nvSpPr>
        <xdr:cNvPr id="3" name="Text Box 20">
          <a:extLst>
            <a:ext uri="{FF2B5EF4-FFF2-40B4-BE49-F238E27FC236}">
              <a16:creationId xmlns:a16="http://schemas.microsoft.com/office/drawing/2014/main" id="{00000000-0008-0000-0000-000003000000}"/>
            </a:ext>
          </a:extLst>
        </xdr:cNvPr>
        <xdr:cNvSpPr txBox="1">
          <a:spLocks noChangeArrowheads="1"/>
        </xdr:cNvSpPr>
      </xdr:nvSpPr>
      <xdr:spPr bwMode="auto">
        <a:xfrm>
          <a:off x="0" y="66675"/>
          <a:ext cx="1219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DO" sz="1100" b="1" i="0" u="none" strike="noStrike" kern="0" cap="none" spc="0" normalizeH="0" baseline="0" noProof="0">
              <a:ln>
                <a:noFill/>
              </a:ln>
              <a:solidFill>
                <a:srgbClr val="C00000"/>
              </a:solidFill>
              <a:effectLst/>
              <a:uLnTx/>
              <a:uFillTx/>
              <a:latin typeface="Arial"/>
              <a:cs typeface="Arial"/>
            </a:rPr>
            <a:t>SNCC.F.033</a:t>
          </a:r>
        </a:p>
      </xdr:txBody>
    </xdr:sp>
    <xdr:clientData/>
  </xdr:twoCellAnchor>
  <xdr:twoCellAnchor>
    <xdr:from>
      <xdr:col>7</xdr:col>
      <xdr:colOff>317502</xdr:colOff>
      <xdr:row>0</xdr:row>
      <xdr:rowOff>66675</xdr:rowOff>
    </xdr:from>
    <xdr:to>
      <xdr:col>9</xdr:col>
      <xdr:colOff>1038225</xdr:colOff>
      <xdr:row>3</xdr:row>
      <xdr:rowOff>55217</xdr:rowOff>
    </xdr:to>
    <xdr:grpSp>
      <xdr:nvGrpSpPr>
        <xdr:cNvPr id="5" name="Group 35">
          <a:extLst>
            <a:ext uri="{FF2B5EF4-FFF2-40B4-BE49-F238E27FC236}">
              <a16:creationId xmlns:a16="http://schemas.microsoft.com/office/drawing/2014/main" id="{00000000-0008-0000-0000-000005000000}"/>
            </a:ext>
          </a:extLst>
        </xdr:cNvPr>
        <xdr:cNvGrpSpPr>
          <a:grpSpLocks/>
        </xdr:cNvGrpSpPr>
      </xdr:nvGrpSpPr>
      <xdr:grpSpPr bwMode="auto">
        <a:xfrm>
          <a:off x="10099677" y="66675"/>
          <a:ext cx="2768598" cy="560042"/>
          <a:chOff x="12060" y="523"/>
          <a:chExt cx="2544" cy="1104"/>
        </a:xfrm>
      </xdr:grpSpPr>
      <xdr:sp macro="" textlink="">
        <xdr:nvSpPr>
          <xdr:cNvPr id="6" name="Rectangle 36">
            <a:extLst>
              <a:ext uri="{FF2B5EF4-FFF2-40B4-BE49-F238E27FC236}">
                <a16:creationId xmlns:a16="http://schemas.microsoft.com/office/drawing/2014/main" id="{00000000-0008-0000-0000-000006000000}"/>
              </a:ext>
            </a:extLst>
          </xdr:cNvPr>
          <xdr:cNvSpPr>
            <a:spLocks noChangeArrowheads="1"/>
          </xdr:cNvSpPr>
        </xdr:nvSpPr>
        <xdr:spPr bwMode="auto">
          <a:xfrm>
            <a:off x="12060" y="523"/>
            <a:ext cx="2544" cy="1104"/>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s-DO" sz="1800" b="0" i="0" u="none" strike="noStrike" kern="0" cap="none" spc="0" normalizeH="0" baseline="0" noProof="0">
              <a:ln>
                <a:noFill/>
              </a:ln>
              <a:solidFill>
                <a:sysClr val="windowText" lastClr="000000"/>
              </a:solidFill>
              <a:effectLst/>
              <a:uLnTx/>
              <a:uFillTx/>
            </a:endParaRPr>
          </a:p>
        </xdr:txBody>
      </xdr:sp>
      <xdr:sp macro="" textlink="">
        <xdr:nvSpPr>
          <xdr:cNvPr id="7" name="Text Box 39">
            <a:extLst>
              <a:ext uri="{FF2B5EF4-FFF2-40B4-BE49-F238E27FC236}">
                <a16:creationId xmlns:a16="http://schemas.microsoft.com/office/drawing/2014/main" id="{00000000-0008-0000-0000-000007000000}"/>
              </a:ext>
            </a:extLst>
          </xdr:cNvPr>
          <xdr:cNvSpPr txBox="1">
            <a:spLocks noChangeArrowheads="1"/>
          </xdr:cNvSpPr>
        </xdr:nvSpPr>
        <xdr:spPr bwMode="auto">
          <a:xfrm>
            <a:off x="12128" y="691"/>
            <a:ext cx="2412" cy="388"/>
          </a:xfrm>
          <a:prstGeom prst="rect">
            <a:avLst/>
          </a:prstGeom>
          <a:solidFill>
            <a:sysClr val="windowText" lastClr="000000">
              <a:lumMod val="100000"/>
              <a:lumOff val="0"/>
            </a:sysClr>
          </a:solidFill>
          <a:ln w="38100">
            <a:solidFill>
              <a:sysClr val="window" lastClr="FFFFFF">
                <a:lumMod val="100000"/>
                <a:lumOff val="0"/>
              </a:sysClr>
            </a:solidFill>
            <a:miter lim="800000"/>
            <a:headEnd/>
            <a:tailEnd/>
          </a:ln>
        </xdr:spPr>
        <xdr:txBody>
          <a:bodyPr rot="0" vert="horz" wrap="square" lIns="91440" tIns="45720" rIns="91440" bIns="45720" anchor="t" anchorCtr="0" upright="1">
            <a:noAutofit/>
          </a:bodyPr>
          <a:lstStyle/>
          <a:p>
            <a:pPr marL="0" marR="0" lvl="0" indent="0" algn="ctr" defTabSz="914400" eaLnBrk="1" fontAlgn="auto" latinLnBrk="0" hangingPunct="1">
              <a:lnSpc>
                <a:spcPct val="115000"/>
              </a:lnSpc>
              <a:spcBef>
                <a:spcPts val="0"/>
              </a:spcBef>
              <a:spcAft>
                <a:spcPts val="1000"/>
              </a:spcAft>
              <a:buClrTx/>
              <a:buSzTx/>
              <a:buFontTx/>
              <a:buNone/>
              <a:tabLst/>
              <a:defRPr/>
            </a:pPr>
            <a:r>
              <a:rPr kumimoji="0" lang="es-ES" sz="900" b="1" i="0" u="none" strike="noStrike" kern="0" cap="none" spc="0" normalizeH="0" baseline="0" noProof="0">
                <a:ln>
                  <a:noFill/>
                </a:ln>
                <a:solidFill>
                  <a:srgbClr val="FFFFFF"/>
                </a:solidFill>
                <a:effectLst/>
                <a:uLnTx/>
                <a:uFillTx/>
                <a:latin typeface="Franklin Gothic Medium Cond" panose="020B0606030402020204" pitchFamily="34" charset="0"/>
                <a:ea typeface="Calibri" panose="020F0502020204030204" pitchFamily="34" charset="0"/>
              </a:rPr>
              <a:t>No. EXPEDIENTE</a:t>
            </a:r>
            <a:endParaRPr kumimoji="0" lang="es-DO" sz="9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136359</xdr:colOff>
      <xdr:row>0</xdr:row>
      <xdr:rowOff>66675</xdr:rowOff>
    </xdr:from>
    <xdr:to>
      <xdr:col>5</xdr:col>
      <xdr:colOff>266700</xdr:colOff>
      <xdr:row>3</xdr:row>
      <xdr:rowOff>171450</xdr:rowOff>
    </xdr:to>
    <xdr:pic>
      <xdr:nvPicPr>
        <xdr:cNvPr id="2" name="Picture 1">
          <a:extLst>
            <a:ext uri="{FF2B5EF4-FFF2-40B4-BE49-F238E27FC236}">
              <a16:creationId xmlns:a16="http://schemas.microsoft.com/office/drawing/2014/main" id="{00000000-0008-0000-01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3109" y="66675"/>
          <a:ext cx="1187616"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66674</xdr:rowOff>
    </xdr:from>
    <xdr:to>
      <xdr:col>1</xdr:col>
      <xdr:colOff>428624</xdr:colOff>
      <xdr:row>1</xdr:row>
      <xdr:rowOff>190499</xdr:rowOff>
    </xdr:to>
    <xdr:sp macro="" textlink="">
      <xdr:nvSpPr>
        <xdr:cNvPr id="3" name="Text Box 20">
          <a:extLst>
            <a:ext uri="{FF2B5EF4-FFF2-40B4-BE49-F238E27FC236}">
              <a16:creationId xmlns:a16="http://schemas.microsoft.com/office/drawing/2014/main" id="{00000000-0008-0000-0100-000003000000}"/>
            </a:ext>
          </a:extLst>
        </xdr:cNvPr>
        <xdr:cNvSpPr txBox="1">
          <a:spLocks noChangeArrowheads="1"/>
        </xdr:cNvSpPr>
      </xdr:nvSpPr>
      <xdr:spPr bwMode="auto">
        <a:xfrm>
          <a:off x="0" y="66674"/>
          <a:ext cx="968374"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DO" sz="1100" b="1" i="0" u="none" strike="noStrike" kern="0" cap="none" spc="0" normalizeH="0" baseline="0" noProof="0">
              <a:ln>
                <a:noFill/>
              </a:ln>
              <a:solidFill>
                <a:srgbClr val="C00000"/>
              </a:solidFill>
              <a:effectLst/>
              <a:uLnTx/>
              <a:uFillTx/>
              <a:latin typeface="Arial"/>
              <a:cs typeface="Arial"/>
            </a:rPr>
            <a:t>SNCC.F.033</a:t>
          </a:r>
        </a:p>
      </xdr:txBody>
    </xdr:sp>
    <xdr:clientData/>
  </xdr:twoCellAnchor>
  <xdr:twoCellAnchor>
    <xdr:from>
      <xdr:col>7</xdr:col>
      <xdr:colOff>1143000</xdr:colOff>
      <xdr:row>0</xdr:row>
      <xdr:rowOff>95250</xdr:rowOff>
    </xdr:from>
    <xdr:to>
      <xdr:col>10</xdr:col>
      <xdr:colOff>666750</xdr:colOff>
      <xdr:row>4</xdr:row>
      <xdr:rowOff>165100</xdr:rowOff>
    </xdr:to>
    <xdr:grpSp>
      <xdr:nvGrpSpPr>
        <xdr:cNvPr id="5" name="Group 35">
          <a:extLst>
            <a:ext uri="{FF2B5EF4-FFF2-40B4-BE49-F238E27FC236}">
              <a16:creationId xmlns:a16="http://schemas.microsoft.com/office/drawing/2014/main" id="{00000000-0008-0000-0100-000005000000}"/>
            </a:ext>
          </a:extLst>
        </xdr:cNvPr>
        <xdr:cNvGrpSpPr>
          <a:grpSpLocks/>
        </xdr:cNvGrpSpPr>
      </xdr:nvGrpSpPr>
      <xdr:grpSpPr bwMode="auto">
        <a:xfrm>
          <a:off x="11541125" y="95250"/>
          <a:ext cx="3190875" cy="831850"/>
          <a:chOff x="12060" y="523"/>
          <a:chExt cx="2544" cy="1104"/>
        </a:xfrm>
      </xdr:grpSpPr>
      <xdr:sp macro="" textlink="">
        <xdr:nvSpPr>
          <xdr:cNvPr id="6" name="Rectangle 36">
            <a:extLst>
              <a:ext uri="{FF2B5EF4-FFF2-40B4-BE49-F238E27FC236}">
                <a16:creationId xmlns:a16="http://schemas.microsoft.com/office/drawing/2014/main" id="{00000000-0008-0000-0100-000006000000}"/>
              </a:ext>
            </a:extLst>
          </xdr:cNvPr>
          <xdr:cNvSpPr>
            <a:spLocks noChangeArrowheads="1"/>
          </xdr:cNvSpPr>
        </xdr:nvSpPr>
        <xdr:spPr bwMode="auto">
          <a:xfrm>
            <a:off x="12060" y="523"/>
            <a:ext cx="2544" cy="1104"/>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s-DO" sz="1800" b="0" i="0" u="none" strike="noStrike" kern="0" cap="none" spc="0" normalizeH="0" baseline="0" noProof="0">
              <a:ln>
                <a:noFill/>
              </a:ln>
              <a:solidFill>
                <a:sysClr val="windowText" lastClr="000000"/>
              </a:solidFill>
              <a:effectLst/>
              <a:uLnTx/>
              <a:uFillTx/>
            </a:endParaRPr>
          </a:p>
        </xdr:txBody>
      </xdr:sp>
      <xdr:sp macro="" textlink="">
        <xdr:nvSpPr>
          <xdr:cNvPr id="7" name="Text Box 39">
            <a:extLst>
              <a:ext uri="{FF2B5EF4-FFF2-40B4-BE49-F238E27FC236}">
                <a16:creationId xmlns:a16="http://schemas.microsoft.com/office/drawing/2014/main" id="{00000000-0008-0000-0100-000007000000}"/>
              </a:ext>
            </a:extLst>
          </xdr:cNvPr>
          <xdr:cNvSpPr txBox="1">
            <a:spLocks noChangeArrowheads="1"/>
          </xdr:cNvSpPr>
        </xdr:nvSpPr>
        <xdr:spPr bwMode="auto">
          <a:xfrm>
            <a:off x="12128" y="691"/>
            <a:ext cx="2412" cy="388"/>
          </a:xfrm>
          <a:prstGeom prst="rect">
            <a:avLst/>
          </a:prstGeom>
          <a:solidFill>
            <a:sysClr val="windowText" lastClr="000000">
              <a:lumMod val="100000"/>
              <a:lumOff val="0"/>
            </a:sysClr>
          </a:solidFill>
          <a:ln w="38100">
            <a:solidFill>
              <a:sysClr val="window" lastClr="FFFFFF">
                <a:lumMod val="100000"/>
                <a:lumOff val="0"/>
              </a:sysClr>
            </a:solidFill>
            <a:miter lim="800000"/>
            <a:headEnd/>
            <a:tailEnd/>
          </a:ln>
        </xdr:spPr>
        <xdr:txBody>
          <a:bodyPr rot="0" vert="horz" wrap="square" lIns="91440" tIns="45720" rIns="91440" bIns="45720" anchor="t" anchorCtr="0" upright="1">
            <a:noAutofit/>
          </a:bodyPr>
          <a:lstStyle/>
          <a:p>
            <a:pPr marL="0" marR="0" lvl="0" indent="0" algn="ctr" defTabSz="914400" eaLnBrk="1" fontAlgn="auto" latinLnBrk="0" hangingPunct="1">
              <a:lnSpc>
                <a:spcPct val="115000"/>
              </a:lnSpc>
              <a:spcBef>
                <a:spcPts val="0"/>
              </a:spcBef>
              <a:spcAft>
                <a:spcPts val="1000"/>
              </a:spcAft>
              <a:buClrTx/>
              <a:buSzTx/>
              <a:buFontTx/>
              <a:buNone/>
              <a:tabLst/>
              <a:defRPr/>
            </a:pPr>
            <a:r>
              <a:rPr kumimoji="0" lang="es-ES" sz="900" b="1" i="0" u="none" strike="noStrike" kern="0" cap="none" spc="0" normalizeH="0" baseline="0" noProof="0">
                <a:ln>
                  <a:noFill/>
                </a:ln>
                <a:solidFill>
                  <a:srgbClr val="FFFFFF"/>
                </a:solidFill>
                <a:effectLst/>
                <a:uLnTx/>
                <a:uFillTx/>
                <a:latin typeface="Franklin Gothic Medium Cond" panose="020B0606030402020204" pitchFamily="34" charset="0"/>
                <a:ea typeface="Calibri" panose="020F0502020204030204" pitchFamily="34" charset="0"/>
              </a:rPr>
              <a:t>No. EXPEDIENTE</a:t>
            </a:r>
            <a:endParaRPr kumimoji="0" lang="es-DO" sz="9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endParaRP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26"/>
  <sheetViews>
    <sheetView zoomScaleNormal="100" workbookViewId="0">
      <selection activeCell="F3" sqref="F3"/>
    </sheetView>
  </sheetViews>
  <sheetFormatPr baseColWidth="10" defaultRowHeight="15" x14ac:dyDescent="0.25"/>
  <cols>
    <col min="1" max="1" width="18.28515625" style="10" customWidth="1"/>
    <col min="2" max="2" width="11.42578125" style="10"/>
    <col min="3" max="3" width="51.42578125" style="11" customWidth="1"/>
    <col min="4" max="4" width="12.7109375" style="12" customWidth="1"/>
    <col min="5" max="5" width="15" style="28" customWidth="1"/>
    <col min="6" max="6" width="22" style="13" customWidth="1"/>
    <col min="7" max="7" width="15.85546875" style="13" customWidth="1"/>
    <col min="8" max="8" width="13.7109375" style="10" customWidth="1"/>
    <col min="9" max="9" width="17" style="10" customWidth="1"/>
    <col min="10" max="10" width="20.140625" style="10" customWidth="1"/>
    <col min="11" max="16384" width="11.42578125" style="10"/>
  </cols>
  <sheetData>
    <row r="3" spans="1:13" ht="15" customHeight="1" x14ac:dyDescent="0.25">
      <c r="H3" s="41" t="str">
        <f>+B9</f>
        <v>INFOTEP-CCC-CP-2026-0016</v>
      </c>
      <c r="I3" s="41"/>
      <c r="J3" s="41"/>
    </row>
    <row r="5" spans="1:13" ht="15" customHeight="1" x14ac:dyDescent="0.25">
      <c r="B5" s="42" t="s">
        <v>0</v>
      </c>
      <c r="C5" s="42"/>
      <c r="D5" s="42"/>
      <c r="E5" s="42"/>
      <c r="F5" s="42"/>
      <c r="G5" s="42"/>
      <c r="H5" s="42"/>
      <c r="I5" s="42"/>
    </row>
    <row r="6" spans="1:13" x14ac:dyDescent="0.25">
      <c r="C6" s="43" t="s">
        <v>28</v>
      </c>
      <c r="D6" s="43"/>
      <c r="E6" s="43"/>
      <c r="F6" s="43"/>
      <c r="G6" s="43"/>
      <c r="H6" s="43"/>
      <c r="I6" s="14" t="s">
        <v>3</v>
      </c>
      <c r="J6" s="7"/>
      <c r="K6" s="2"/>
    </row>
    <row r="7" spans="1:13" ht="18" customHeight="1" x14ac:dyDescent="0.25"/>
    <row r="8" spans="1:13" ht="26.25" customHeight="1" thickBot="1" x14ac:dyDescent="0.3">
      <c r="A8" s="44" t="s">
        <v>1</v>
      </c>
      <c r="B8" s="44"/>
      <c r="C8" s="45"/>
      <c r="D8" s="45"/>
      <c r="E8" s="45"/>
      <c r="F8" s="45"/>
      <c r="G8" s="45"/>
      <c r="H8" s="1" t="s">
        <v>2</v>
      </c>
      <c r="I8" s="46"/>
      <c r="J8" s="46"/>
    </row>
    <row r="9" spans="1:13" ht="69" customHeight="1" x14ac:dyDescent="0.25">
      <c r="A9" s="28" t="s">
        <v>4</v>
      </c>
      <c r="B9" s="47" t="str">
        <f>+'Oferta Económica'!B9:C9</f>
        <v>INFOTEP-CCC-CP-2026-0016</v>
      </c>
      <c r="C9" s="47"/>
      <c r="D9" s="47" t="str">
        <f>+'Oferta Económica'!D9:J9</f>
        <v>“Adquisición de Equipos para el Taller de Soldadura del Centro Tecnológico Gastón F. Deligne, Santa Fe, San Pedro de Macorís”</v>
      </c>
      <c r="E9" s="47"/>
      <c r="F9" s="47"/>
      <c r="G9" s="47"/>
      <c r="H9" s="47"/>
      <c r="I9" s="47"/>
      <c r="J9" s="47"/>
      <c r="K9" s="15"/>
      <c r="L9" s="15"/>
      <c r="M9" s="15"/>
    </row>
    <row r="10" spans="1:13" ht="15.75" thickBot="1" x14ac:dyDescent="0.3"/>
    <row r="11" spans="1:13" ht="66.75" thickBot="1" x14ac:dyDescent="0.3">
      <c r="A11" s="8" t="s">
        <v>5</v>
      </c>
      <c r="B11" s="17" t="s">
        <v>6</v>
      </c>
      <c r="C11" s="18" t="s">
        <v>7</v>
      </c>
      <c r="D11" s="18" t="s">
        <v>8</v>
      </c>
      <c r="E11" s="19" t="s">
        <v>9</v>
      </c>
      <c r="F11" s="20" t="s">
        <v>10</v>
      </c>
      <c r="G11" s="20" t="s">
        <v>29</v>
      </c>
      <c r="H11" s="20" t="s">
        <v>11</v>
      </c>
      <c r="I11" s="20" t="s">
        <v>12</v>
      </c>
      <c r="J11" s="21" t="s">
        <v>13</v>
      </c>
    </row>
    <row r="12" spans="1:13" ht="89.25" customHeight="1" thickBot="1" x14ac:dyDescent="0.3">
      <c r="A12" s="9" t="s">
        <v>33</v>
      </c>
      <c r="B12" s="22">
        <v>1</v>
      </c>
      <c r="C12" s="27" t="str">
        <f>+D9</f>
        <v>“Adquisición de Equipos para el Taller de Soldadura del Centro Tecnológico Gastón F. Deligne, Santa Fe, San Pedro de Macorís”</v>
      </c>
      <c r="D12" s="23" t="s">
        <v>26</v>
      </c>
      <c r="E12" s="24">
        <v>1</v>
      </c>
      <c r="F12" s="25" t="s">
        <v>30</v>
      </c>
      <c r="G12" s="25" t="s">
        <v>31</v>
      </c>
      <c r="H12" s="25" t="s">
        <v>34</v>
      </c>
      <c r="I12" s="25" t="s">
        <v>32</v>
      </c>
      <c r="J12" s="26"/>
    </row>
    <row r="13" spans="1:13" ht="15" customHeight="1" thickBot="1" x14ac:dyDescent="0.3">
      <c r="A13" s="74" t="s">
        <v>27</v>
      </c>
      <c r="B13" s="75"/>
      <c r="C13" s="75"/>
      <c r="D13" s="75"/>
      <c r="E13" s="75"/>
      <c r="F13" s="76">
        <f>SUM(J12:J12)</f>
        <v>0</v>
      </c>
      <c r="G13" s="77"/>
      <c r="H13" s="77"/>
      <c r="I13" s="77"/>
      <c r="J13" s="78"/>
    </row>
    <row r="14" spans="1:13" ht="15" customHeight="1" x14ac:dyDescent="0.25">
      <c r="A14" s="79" t="s">
        <v>14</v>
      </c>
      <c r="B14" s="80"/>
      <c r="C14" s="80"/>
      <c r="D14" s="80"/>
      <c r="E14" s="80"/>
      <c r="F14" s="80"/>
      <c r="G14" s="80"/>
      <c r="H14" s="80"/>
      <c r="I14" s="81">
        <f>F13</f>
        <v>0</v>
      </c>
      <c r="J14" s="81"/>
    </row>
    <row r="15" spans="1:13" ht="15" customHeight="1" x14ac:dyDescent="0.25">
      <c r="A15" s="72" t="s">
        <v>15</v>
      </c>
      <c r="B15" s="68"/>
      <c r="C15" s="68"/>
      <c r="D15" s="73" t="s">
        <v>16</v>
      </c>
      <c r="E15" s="73"/>
      <c r="F15" s="73"/>
      <c r="G15" s="73"/>
      <c r="H15" s="73"/>
      <c r="I15" s="73"/>
      <c r="J15" s="73"/>
    </row>
    <row r="16" spans="1:13" x14ac:dyDescent="0.25">
      <c r="J16" s="16"/>
    </row>
    <row r="17" spans="1:12" x14ac:dyDescent="0.25">
      <c r="A17" s="65" t="s">
        <v>17</v>
      </c>
      <c r="B17" s="65"/>
      <c r="C17" s="65"/>
      <c r="D17" s="65"/>
      <c r="E17" s="65"/>
      <c r="F17" s="65"/>
      <c r="G17" s="65"/>
      <c r="H17" s="65"/>
      <c r="I17" s="65"/>
      <c r="J17" s="65"/>
    </row>
    <row r="18" spans="1:12" x14ac:dyDescent="0.25">
      <c r="A18" s="66" t="s">
        <v>18</v>
      </c>
      <c r="B18" s="66"/>
      <c r="C18" s="66"/>
      <c r="D18" s="66"/>
      <c r="E18" s="66"/>
      <c r="F18" s="66"/>
      <c r="G18" s="66"/>
      <c r="H18" s="66"/>
      <c r="I18" s="66"/>
      <c r="J18" s="66"/>
    </row>
    <row r="19" spans="1:12" x14ac:dyDescent="0.25">
      <c r="A19" s="66" t="s">
        <v>19</v>
      </c>
      <c r="B19" s="66"/>
      <c r="C19" s="66"/>
      <c r="D19" s="66"/>
      <c r="E19" s="66"/>
      <c r="F19" s="66"/>
      <c r="G19" s="66"/>
      <c r="H19" s="66"/>
      <c r="I19" s="66"/>
      <c r="J19" s="66"/>
    </row>
    <row r="20" spans="1:12" x14ac:dyDescent="0.25">
      <c r="A20" s="66" t="s">
        <v>20</v>
      </c>
      <c r="B20" s="66"/>
      <c r="C20" s="66"/>
      <c r="D20" s="66"/>
      <c r="E20" s="66"/>
      <c r="F20" s="66"/>
      <c r="G20" s="66"/>
      <c r="H20" s="66"/>
      <c r="I20" s="66"/>
      <c r="J20" s="66"/>
    </row>
    <row r="21" spans="1:12" x14ac:dyDescent="0.25">
      <c r="A21" s="4"/>
    </row>
    <row r="22" spans="1:12" ht="29.25" customHeight="1" x14ac:dyDescent="0.25">
      <c r="A22" s="67"/>
      <c r="B22" s="67"/>
      <c r="C22" s="28" t="s">
        <v>21</v>
      </c>
      <c r="D22" s="68" t="s">
        <v>22</v>
      </c>
      <c r="E22" s="68"/>
      <c r="F22" s="68"/>
      <c r="G22" s="68"/>
      <c r="H22" s="68"/>
      <c r="I22" s="68"/>
      <c r="J22" s="68"/>
      <c r="K22" s="6"/>
      <c r="L22" s="6"/>
    </row>
    <row r="23" spans="1:12" x14ac:dyDescent="0.25">
      <c r="A23" s="69">
        <v>0</v>
      </c>
      <c r="B23" s="69"/>
      <c r="C23" s="3" t="s">
        <v>23</v>
      </c>
      <c r="D23" s="70">
        <f>+I8</f>
        <v>0</v>
      </c>
      <c r="E23" s="70"/>
    </row>
    <row r="24" spans="1:12" x14ac:dyDescent="0.25">
      <c r="A24" s="5"/>
    </row>
    <row r="25" spans="1:12" x14ac:dyDescent="0.25">
      <c r="A25" s="71" t="s">
        <v>24</v>
      </c>
      <c r="B25" s="71"/>
      <c r="C25" s="71"/>
      <c r="D25" s="71"/>
      <c r="E25" s="71"/>
      <c r="F25" s="71"/>
      <c r="G25" s="71"/>
      <c r="H25" s="71"/>
      <c r="I25" s="71"/>
      <c r="J25" s="71"/>
    </row>
    <row r="26" spans="1:12" x14ac:dyDescent="0.25">
      <c r="A26" s="61" t="s">
        <v>25</v>
      </c>
      <c r="B26" s="61"/>
      <c r="C26" s="61"/>
      <c r="D26" s="61"/>
      <c r="E26" s="61"/>
      <c r="F26" s="61"/>
      <c r="G26" s="61"/>
      <c r="H26" s="61"/>
      <c r="I26" s="61"/>
      <c r="J26" s="61"/>
    </row>
  </sheetData>
  <mergeCells count="24">
    <mergeCell ref="H3:J3"/>
    <mergeCell ref="B5:I5"/>
    <mergeCell ref="C6:H6"/>
    <mergeCell ref="A8:B8"/>
    <mergeCell ref="C8:G8"/>
    <mergeCell ref="I8:J8"/>
    <mergeCell ref="B9:C9"/>
    <mergeCell ref="D9:J9"/>
    <mergeCell ref="A13:E13"/>
    <mergeCell ref="F13:J13"/>
    <mergeCell ref="A14:H14"/>
    <mergeCell ref="I14:J14"/>
    <mergeCell ref="A26:J26"/>
    <mergeCell ref="A15:C15"/>
    <mergeCell ref="D15:J15"/>
    <mergeCell ref="A17:J17"/>
    <mergeCell ref="A18:J18"/>
    <mergeCell ref="A19:J19"/>
    <mergeCell ref="A20:J20"/>
    <mergeCell ref="A22:B22"/>
    <mergeCell ref="D22:J22"/>
    <mergeCell ref="A23:B23"/>
    <mergeCell ref="D23:E23"/>
    <mergeCell ref="A25:J25"/>
  </mergeCells>
  <printOptions horizontalCentered="1"/>
  <pageMargins left="0.7" right="0.7" top="0.75" bottom="0.75" header="0.3" footer="0.3"/>
  <pageSetup paperSize="9" scale="65" orientation="landscape" r:id="rId1"/>
  <ignoredErrors>
    <ignoredError sqref="F13"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9"/>
  <sheetViews>
    <sheetView tabSelected="1" zoomScale="60" zoomScaleNormal="60" workbookViewId="0">
      <selection activeCell="N13" sqref="N13"/>
    </sheetView>
  </sheetViews>
  <sheetFormatPr baseColWidth="10" defaultRowHeight="15" x14ac:dyDescent="0.25"/>
  <cols>
    <col min="1" max="1" width="8.140625" style="10" customWidth="1"/>
    <col min="2" max="2" width="9.5703125" style="10" customWidth="1"/>
    <col min="3" max="3" width="78.140625" style="10" customWidth="1"/>
    <col min="4" max="4" width="14" style="10" customWidth="1"/>
    <col min="5" max="5" width="15.85546875" style="10" customWidth="1"/>
    <col min="6" max="6" width="15" style="10" customWidth="1"/>
    <col min="7" max="7" width="15.140625" style="10" customWidth="1"/>
    <col min="8" max="8" width="18.42578125" style="10" customWidth="1"/>
    <col min="9" max="9" width="15.7109375" style="10" customWidth="1"/>
    <col min="10" max="10" width="21" style="10" customWidth="1"/>
    <col min="11" max="16384" width="11.42578125" style="10"/>
  </cols>
  <sheetData>
    <row r="1" spans="1:13" x14ac:dyDescent="0.25">
      <c r="C1" s="11"/>
      <c r="D1" s="12"/>
      <c r="E1" s="28"/>
      <c r="F1" s="13"/>
      <c r="G1" s="13"/>
    </row>
    <row r="2" spans="1:13" x14ac:dyDescent="0.25">
      <c r="C2" s="11"/>
      <c r="D2" s="12"/>
      <c r="E2" s="28"/>
      <c r="F2" s="13"/>
      <c r="G2" s="13"/>
    </row>
    <row r="3" spans="1:13" ht="15" customHeight="1" x14ac:dyDescent="0.25">
      <c r="C3" s="11"/>
      <c r="D3" s="12"/>
      <c r="E3" s="28"/>
      <c r="F3" s="13"/>
      <c r="G3" s="13"/>
      <c r="H3" s="32"/>
    </row>
    <row r="4" spans="1:13" ht="15" customHeight="1" x14ac:dyDescent="0.25">
      <c r="C4" s="11"/>
      <c r="D4" s="12"/>
      <c r="E4" s="28"/>
      <c r="F4" s="13"/>
      <c r="G4" s="13"/>
      <c r="I4" s="41" t="str">
        <f>+B9</f>
        <v>INFOTEP-CCC-CP-2026-0016</v>
      </c>
      <c r="J4" s="41"/>
      <c r="K4" s="41"/>
    </row>
    <row r="5" spans="1:13" ht="18.75" customHeight="1" x14ac:dyDescent="0.25">
      <c r="B5" s="42" t="s">
        <v>0</v>
      </c>
      <c r="C5" s="42"/>
      <c r="D5" s="42"/>
      <c r="E5" s="42"/>
      <c r="F5" s="42"/>
      <c r="G5" s="42"/>
      <c r="H5" s="42"/>
      <c r="I5" s="42"/>
    </row>
    <row r="6" spans="1:13" ht="15" customHeight="1" x14ac:dyDescent="0.25">
      <c r="C6" s="43" t="s">
        <v>28</v>
      </c>
      <c r="D6" s="43"/>
      <c r="E6" s="43"/>
      <c r="F6" s="43"/>
      <c r="G6" s="43"/>
      <c r="H6" s="43"/>
      <c r="I6" s="14" t="s">
        <v>3</v>
      </c>
      <c r="J6" s="7"/>
      <c r="K6" s="2"/>
    </row>
    <row r="7" spans="1:13" x14ac:dyDescent="0.25">
      <c r="C7" s="11"/>
      <c r="D7" s="12"/>
      <c r="E7" s="28"/>
      <c r="F7" s="13"/>
      <c r="G7" s="13"/>
    </row>
    <row r="8" spans="1:13" ht="26.25" customHeight="1" thickBot="1" x14ac:dyDescent="0.3">
      <c r="A8" s="44" t="s">
        <v>1</v>
      </c>
      <c r="B8" s="44"/>
      <c r="C8" s="45"/>
      <c r="D8" s="45"/>
      <c r="E8" s="45"/>
      <c r="F8" s="45"/>
      <c r="G8" s="45"/>
      <c r="H8" s="1" t="s">
        <v>2</v>
      </c>
      <c r="I8" s="46"/>
      <c r="J8" s="46"/>
    </row>
    <row r="9" spans="1:13" ht="67.5" customHeight="1" x14ac:dyDescent="0.25">
      <c r="A9" s="28" t="s">
        <v>4</v>
      </c>
      <c r="B9" s="47" t="s">
        <v>37</v>
      </c>
      <c r="C9" s="47"/>
      <c r="D9" s="47" t="s">
        <v>35</v>
      </c>
      <c r="E9" s="47"/>
      <c r="F9" s="47"/>
      <c r="G9" s="47"/>
      <c r="H9" s="47"/>
      <c r="I9" s="47"/>
      <c r="J9" s="47"/>
      <c r="K9" s="15"/>
      <c r="L9" s="15"/>
      <c r="M9" s="15"/>
    </row>
    <row r="11" spans="1:13" ht="15.75" thickBot="1" x14ac:dyDescent="0.3"/>
    <row r="12" spans="1:13" ht="66.75" thickBot="1" x14ac:dyDescent="0.3">
      <c r="A12" s="8" t="s">
        <v>5</v>
      </c>
      <c r="B12" s="90" t="s">
        <v>6</v>
      </c>
      <c r="C12" s="90" t="s">
        <v>7</v>
      </c>
      <c r="D12" s="90" t="s">
        <v>8</v>
      </c>
      <c r="E12" s="91" t="s">
        <v>9</v>
      </c>
      <c r="F12" s="92" t="s">
        <v>10</v>
      </c>
      <c r="G12" s="92" t="s">
        <v>29</v>
      </c>
      <c r="H12" s="92" t="s">
        <v>11</v>
      </c>
      <c r="I12" s="92" t="s">
        <v>12</v>
      </c>
      <c r="J12" s="92" t="s">
        <v>13</v>
      </c>
    </row>
    <row r="13" spans="1:13" ht="165" customHeight="1" x14ac:dyDescent="0.3">
      <c r="A13" s="59" t="s">
        <v>36</v>
      </c>
      <c r="B13" s="99">
        <v>1</v>
      </c>
      <c r="C13" s="100" t="s">
        <v>39</v>
      </c>
      <c r="D13" s="29" t="s">
        <v>26</v>
      </c>
      <c r="E13" s="30"/>
      <c r="F13" s="31"/>
      <c r="G13" s="31"/>
      <c r="H13" s="33">
        <f t="shared" ref="H13" si="0">G13*0.18</f>
        <v>0</v>
      </c>
      <c r="I13" s="33">
        <f t="shared" ref="I13" si="1">H13+F13</f>
        <v>0</v>
      </c>
      <c r="J13" s="34">
        <f t="shared" ref="J13" si="2">I13*E13</f>
        <v>0</v>
      </c>
    </row>
    <row r="14" spans="1:13" ht="214.5" x14ac:dyDescent="0.3">
      <c r="A14" s="60"/>
      <c r="B14" s="94">
        <v>2</v>
      </c>
      <c r="C14" s="96" t="s">
        <v>40</v>
      </c>
      <c r="D14" s="35" t="s">
        <v>26</v>
      </c>
      <c r="E14" s="36"/>
      <c r="F14" s="37"/>
      <c r="G14" s="37"/>
      <c r="H14" s="83">
        <f t="shared" ref="H14:H35" si="3">G14*0.18</f>
        <v>0</v>
      </c>
      <c r="I14" s="83">
        <f t="shared" ref="I14:I27" si="4">H14+F14</f>
        <v>0</v>
      </c>
      <c r="J14" s="101">
        <f t="shared" ref="J14:J35" si="5">I14*E14</f>
        <v>0</v>
      </c>
    </row>
    <row r="15" spans="1:13" ht="205.5" customHeight="1" x14ac:dyDescent="0.3">
      <c r="A15" s="60"/>
      <c r="B15" s="94">
        <v>3</v>
      </c>
      <c r="C15" s="96" t="s">
        <v>41</v>
      </c>
      <c r="D15" s="35" t="s">
        <v>26</v>
      </c>
      <c r="E15" s="36"/>
      <c r="F15" s="37"/>
      <c r="G15" s="37"/>
      <c r="H15" s="83">
        <f t="shared" si="3"/>
        <v>0</v>
      </c>
      <c r="I15" s="83">
        <f t="shared" si="4"/>
        <v>0</v>
      </c>
      <c r="J15" s="101">
        <f t="shared" si="5"/>
        <v>0</v>
      </c>
    </row>
    <row r="16" spans="1:13" ht="195" customHeight="1" x14ac:dyDescent="0.3">
      <c r="A16" s="60"/>
      <c r="B16" s="94">
        <v>4</v>
      </c>
      <c r="C16" s="96" t="s">
        <v>42</v>
      </c>
      <c r="D16" s="35" t="s">
        <v>26</v>
      </c>
      <c r="E16" s="36"/>
      <c r="F16" s="37"/>
      <c r="G16" s="37"/>
      <c r="H16" s="83">
        <f t="shared" si="3"/>
        <v>0</v>
      </c>
      <c r="I16" s="83">
        <f t="shared" si="4"/>
        <v>0</v>
      </c>
      <c r="J16" s="101">
        <f t="shared" si="5"/>
        <v>0</v>
      </c>
    </row>
    <row r="17" spans="1:10" ht="181.5" x14ac:dyDescent="0.3">
      <c r="A17" s="60"/>
      <c r="B17" s="94">
        <v>5</v>
      </c>
      <c r="C17" s="96" t="s">
        <v>43</v>
      </c>
      <c r="D17" s="35" t="s">
        <v>26</v>
      </c>
      <c r="E17" s="84"/>
      <c r="F17" s="37"/>
      <c r="G17" s="37"/>
      <c r="H17" s="83">
        <f t="shared" si="3"/>
        <v>0</v>
      </c>
      <c r="I17" s="83">
        <f t="shared" si="4"/>
        <v>0</v>
      </c>
      <c r="J17" s="101">
        <f>I17*E27</f>
        <v>0</v>
      </c>
    </row>
    <row r="18" spans="1:10" ht="196.5" customHeight="1" x14ac:dyDescent="0.3">
      <c r="A18" s="60"/>
      <c r="B18" s="94">
        <v>6</v>
      </c>
      <c r="C18" s="96" t="s">
        <v>44</v>
      </c>
      <c r="D18" s="35" t="s">
        <v>26</v>
      </c>
      <c r="E18" s="84"/>
      <c r="F18" s="37"/>
      <c r="G18" s="37"/>
      <c r="H18" s="83">
        <f t="shared" ref="H18:H25" si="6">G18*0.18</f>
        <v>0</v>
      </c>
      <c r="I18" s="83">
        <f t="shared" ref="I18:I25" si="7">H18+F18</f>
        <v>0</v>
      </c>
      <c r="J18" s="101">
        <f t="shared" ref="J18:J19" si="8">I18*E28</f>
        <v>0</v>
      </c>
    </row>
    <row r="19" spans="1:10" ht="178.5" customHeight="1" x14ac:dyDescent="0.3">
      <c r="A19" s="60"/>
      <c r="B19" s="94">
        <v>7</v>
      </c>
      <c r="C19" s="96" t="s">
        <v>45</v>
      </c>
      <c r="D19" s="35" t="s">
        <v>26</v>
      </c>
      <c r="E19" s="84"/>
      <c r="F19" s="37"/>
      <c r="G19" s="37"/>
      <c r="H19" s="83">
        <f t="shared" si="6"/>
        <v>0</v>
      </c>
      <c r="I19" s="83">
        <f t="shared" si="7"/>
        <v>0</v>
      </c>
      <c r="J19" s="101">
        <f t="shared" si="8"/>
        <v>0</v>
      </c>
    </row>
    <row r="20" spans="1:10" ht="196.5" customHeight="1" x14ac:dyDescent="0.3">
      <c r="A20" s="60"/>
      <c r="B20" s="94">
        <v>8</v>
      </c>
      <c r="C20" s="96" t="s">
        <v>46</v>
      </c>
      <c r="D20" s="35" t="s">
        <v>26</v>
      </c>
      <c r="E20" s="84"/>
      <c r="F20" s="37"/>
      <c r="G20" s="37"/>
      <c r="H20" s="83">
        <f t="shared" si="6"/>
        <v>0</v>
      </c>
      <c r="I20" s="83">
        <f t="shared" si="7"/>
        <v>0</v>
      </c>
      <c r="J20" s="101">
        <f>I20*E33</f>
        <v>0</v>
      </c>
    </row>
    <row r="21" spans="1:10" ht="181.5" x14ac:dyDescent="0.3">
      <c r="A21" s="60"/>
      <c r="B21" s="94">
        <v>9</v>
      </c>
      <c r="C21" s="96" t="s">
        <v>47</v>
      </c>
      <c r="D21" s="35" t="s">
        <v>26</v>
      </c>
      <c r="E21" s="84"/>
      <c r="F21" s="37"/>
      <c r="G21" s="37"/>
      <c r="H21" s="83">
        <f t="shared" si="6"/>
        <v>0</v>
      </c>
      <c r="I21" s="83">
        <f t="shared" si="7"/>
        <v>0</v>
      </c>
      <c r="J21" s="101">
        <f>I21*E34</f>
        <v>0</v>
      </c>
    </row>
    <row r="22" spans="1:10" ht="214.5" x14ac:dyDescent="0.3">
      <c r="A22" s="60"/>
      <c r="B22" s="94">
        <v>10</v>
      </c>
      <c r="C22" s="96" t="s">
        <v>48</v>
      </c>
      <c r="D22" s="35" t="s">
        <v>26</v>
      </c>
      <c r="E22" s="84"/>
      <c r="F22" s="37"/>
      <c r="G22" s="37"/>
      <c r="H22" s="83">
        <f t="shared" si="6"/>
        <v>0</v>
      </c>
      <c r="I22" s="83">
        <f t="shared" si="7"/>
        <v>0</v>
      </c>
      <c r="J22" s="101">
        <f>I22*E35</f>
        <v>0</v>
      </c>
    </row>
    <row r="23" spans="1:10" ht="148.5" x14ac:dyDescent="0.3">
      <c r="A23" s="60"/>
      <c r="B23" s="94">
        <v>11</v>
      </c>
      <c r="C23" s="96" t="s">
        <v>49</v>
      </c>
      <c r="D23" s="35" t="s">
        <v>26</v>
      </c>
      <c r="E23" s="84"/>
      <c r="F23" s="37"/>
      <c r="G23" s="37"/>
      <c r="H23" s="83">
        <f t="shared" si="6"/>
        <v>0</v>
      </c>
      <c r="I23" s="83">
        <f t="shared" si="7"/>
        <v>0</v>
      </c>
      <c r="J23" s="101">
        <f>I23*E36</f>
        <v>0</v>
      </c>
    </row>
    <row r="24" spans="1:10" ht="161.25" customHeight="1" x14ac:dyDescent="0.3">
      <c r="A24" s="60"/>
      <c r="B24" s="94">
        <v>12</v>
      </c>
      <c r="C24" s="96" t="s">
        <v>50</v>
      </c>
      <c r="D24" s="35" t="s">
        <v>26</v>
      </c>
      <c r="E24" s="84"/>
      <c r="F24" s="37"/>
      <c r="G24" s="37"/>
      <c r="H24" s="83">
        <f t="shared" si="6"/>
        <v>0</v>
      </c>
      <c r="I24" s="83">
        <f t="shared" si="7"/>
        <v>0</v>
      </c>
      <c r="J24" s="101">
        <f>I24*E37</f>
        <v>0</v>
      </c>
    </row>
    <row r="25" spans="1:10" ht="198" x14ac:dyDescent="0.3">
      <c r="A25" s="60"/>
      <c r="B25" s="94">
        <v>13</v>
      </c>
      <c r="C25" s="96" t="s">
        <v>51</v>
      </c>
      <c r="D25" s="35" t="s">
        <v>26</v>
      </c>
      <c r="E25" s="84"/>
      <c r="F25" s="37"/>
      <c r="G25" s="37"/>
      <c r="H25" s="83">
        <f t="shared" si="6"/>
        <v>0</v>
      </c>
      <c r="I25" s="83">
        <f t="shared" si="7"/>
        <v>0</v>
      </c>
      <c r="J25" s="101">
        <f>I25*E38</f>
        <v>0</v>
      </c>
    </row>
    <row r="26" spans="1:10" ht="148.5" x14ac:dyDescent="0.3">
      <c r="A26" s="60"/>
      <c r="B26" s="94">
        <v>14</v>
      </c>
      <c r="C26" s="96" t="s">
        <v>52</v>
      </c>
      <c r="D26" s="35" t="s">
        <v>26</v>
      </c>
      <c r="E26" s="84"/>
      <c r="F26" s="37"/>
      <c r="G26" s="37"/>
      <c r="H26" s="83">
        <f t="shared" ref="H26" si="9">G26*0.18</f>
        <v>0</v>
      </c>
      <c r="I26" s="83">
        <f t="shared" ref="I26" si="10">H26+F26</f>
        <v>0</v>
      </c>
      <c r="J26" s="101">
        <f t="shared" ref="J26" si="11">I26*E39</f>
        <v>0</v>
      </c>
    </row>
    <row r="27" spans="1:10" ht="195.75" customHeight="1" thickBot="1" x14ac:dyDescent="0.35">
      <c r="A27" s="82"/>
      <c r="B27" s="95">
        <v>15</v>
      </c>
      <c r="C27" s="97" t="s">
        <v>53</v>
      </c>
      <c r="D27" s="39" t="s">
        <v>26</v>
      </c>
      <c r="E27" s="40"/>
      <c r="F27" s="38"/>
      <c r="G27" s="38"/>
      <c r="H27" s="87">
        <f t="shared" si="3"/>
        <v>0</v>
      </c>
      <c r="I27" s="87">
        <f t="shared" si="4"/>
        <v>0</v>
      </c>
      <c r="J27" s="102">
        <f>I27*E27</f>
        <v>0</v>
      </c>
    </row>
    <row r="28" spans="1:10" ht="17.25" thickBot="1" x14ac:dyDescent="0.35">
      <c r="A28" s="53" t="s">
        <v>27</v>
      </c>
      <c r="B28" s="54"/>
      <c r="C28" s="54"/>
      <c r="D28" s="54"/>
      <c r="E28" s="55"/>
      <c r="F28" s="56">
        <f>SUM(J13:J27)</f>
        <v>0</v>
      </c>
      <c r="G28" s="57"/>
      <c r="H28" s="57"/>
      <c r="I28" s="57"/>
      <c r="J28" s="58"/>
    </row>
    <row r="29" spans="1:10" ht="182.25" customHeight="1" x14ac:dyDescent="0.3">
      <c r="A29" s="59" t="s">
        <v>38</v>
      </c>
      <c r="B29" s="93">
        <v>1</v>
      </c>
      <c r="C29" s="98" t="s">
        <v>54</v>
      </c>
      <c r="D29" s="85" t="s">
        <v>26</v>
      </c>
      <c r="E29" s="86"/>
      <c r="F29" s="88"/>
      <c r="G29" s="88"/>
      <c r="H29" s="89">
        <f t="shared" ref="H29:H34" si="12">G29*0.18</f>
        <v>0</v>
      </c>
      <c r="I29" s="89">
        <f t="shared" ref="I29:I34" si="13">H29+F29</f>
        <v>0</v>
      </c>
      <c r="J29" s="103">
        <f t="shared" ref="J29:J34" si="14">I29*E29</f>
        <v>0</v>
      </c>
    </row>
    <row r="30" spans="1:10" ht="132" x14ac:dyDescent="0.3">
      <c r="A30" s="60"/>
      <c r="B30" s="94">
        <v>2</v>
      </c>
      <c r="C30" s="96" t="s">
        <v>55</v>
      </c>
      <c r="D30" s="35" t="s">
        <v>26</v>
      </c>
      <c r="E30" s="36"/>
      <c r="F30" s="37"/>
      <c r="G30" s="37"/>
      <c r="H30" s="89">
        <f t="shared" ref="H30:H32" si="15">G30*0.18</f>
        <v>0</v>
      </c>
      <c r="I30" s="89">
        <f t="shared" ref="I30:I32" si="16">H30+F30</f>
        <v>0</v>
      </c>
      <c r="J30" s="103">
        <f t="shared" ref="J30:J32" si="17">I30*E30</f>
        <v>0</v>
      </c>
    </row>
    <row r="31" spans="1:10" ht="165.75" customHeight="1" x14ac:dyDescent="0.3">
      <c r="A31" s="60"/>
      <c r="B31" s="94">
        <v>3</v>
      </c>
      <c r="C31" s="96" t="s">
        <v>56</v>
      </c>
      <c r="D31" s="35" t="s">
        <v>26</v>
      </c>
      <c r="E31" s="36"/>
      <c r="F31" s="37"/>
      <c r="G31" s="37"/>
      <c r="H31" s="89">
        <f t="shared" si="15"/>
        <v>0</v>
      </c>
      <c r="I31" s="89">
        <f t="shared" si="16"/>
        <v>0</v>
      </c>
      <c r="J31" s="103">
        <f t="shared" si="17"/>
        <v>0</v>
      </c>
    </row>
    <row r="32" spans="1:10" ht="153" customHeight="1" x14ac:dyDescent="0.3">
      <c r="A32" s="60"/>
      <c r="B32" s="94">
        <v>4</v>
      </c>
      <c r="C32" s="96" t="s">
        <v>57</v>
      </c>
      <c r="D32" s="35" t="s">
        <v>26</v>
      </c>
      <c r="E32" s="36"/>
      <c r="F32" s="37"/>
      <c r="G32" s="37"/>
      <c r="H32" s="89">
        <f t="shared" si="15"/>
        <v>0</v>
      </c>
      <c r="I32" s="89">
        <f t="shared" si="16"/>
        <v>0</v>
      </c>
      <c r="J32" s="103">
        <f t="shared" si="17"/>
        <v>0</v>
      </c>
    </row>
    <row r="33" spans="1:12" ht="132" x14ac:dyDescent="0.3">
      <c r="A33" s="60"/>
      <c r="B33" s="94">
        <v>5</v>
      </c>
      <c r="C33" s="96" t="s">
        <v>58</v>
      </c>
      <c r="D33" s="35" t="s">
        <v>26</v>
      </c>
      <c r="E33" s="36"/>
      <c r="F33" s="37"/>
      <c r="G33" s="37"/>
      <c r="H33" s="83">
        <f t="shared" si="12"/>
        <v>0</v>
      </c>
      <c r="I33" s="83">
        <f t="shared" si="13"/>
        <v>0</v>
      </c>
      <c r="J33" s="101">
        <f t="shared" si="14"/>
        <v>0</v>
      </c>
    </row>
    <row r="34" spans="1:12" ht="148.5" x14ac:dyDescent="0.3">
      <c r="A34" s="60"/>
      <c r="B34" s="94">
        <v>6</v>
      </c>
      <c r="C34" s="96" t="s">
        <v>59</v>
      </c>
      <c r="D34" s="35" t="s">
        <v>26</v>
      </c>
      <c r="E34" s="36"/>
      <c r="F34" s="37"/>
      <c r="G34" s="37"/>
      <c r="H34" s="83">
        <f t="shared" si="12"/>
        <v>0</v>
      </c>
      <c r="I34" s="83">
        <f t="shared" si="13"/>
        <v>0</v>
      </c>
      <c r="J34" s="101">
        <f t="shared" si="14"/>
        <v>0</v>
      </c>
    </row>
    <row r="35" spans="1:12" ht="170.25" customHeight="1" thickBot="1" x14ac:dyDescent="0.35">
      <c r="A35" s="82"/>
      <c r="B35" s="104">
        <v>7</v>
      </c>
      <c r="C35" s="105" t="s">
        <v>60</v>
      </c>
      <c r="D35" s="106" t="s">
        <v>26</v>
      </c>
      <c r="E35" s="107"/>
      <c r="F35" s="108"/>
      <c r="G35" s="108"/>
      <c r="H35" s="109">
        <f t="shared" si="3"/>
        <v>0</v>
      </c>
      <c r="I35" s="109">
        <f>H35+F35</f>
        <v>0</v>
      </c>
      <c r="J35" s="110">
        <f t="shared" si="5"/>
        <v>0</v>
      </c>
    </row>
    <row r="36" spans="1:12" ht="17.25" thickBot="1" x14ac:dyDescent="0.35">
      <c r="A36" s="53" t="s">
        <v>61</v>
      </c>
      <c r="B36" s="54"/>
      <c r="C36" s="54"/>
      <c r="D36" s="54"/>
      <c r="E36" s="55"/>
      <c r="F36" s="56">
        <f>SUM(J13:J35)</f>
        <v>0</v>
      </c>
      <c r="G36" s="57"/>
      <c r="H36" s="57"/>
      <c r="I36" s="57"/>
      <c r="J36" s="58"/>
    </row>
    <row r="37" spans="1:12" ht="17.25" customHeight="1" thickBot="1" x14ac:dyDescent="0.35">
      <c r="A37" s="48" t="s">
        <v>14</v>
      </c>
      <c r="B37" s="49"/>
      <c r="C37" s="49"/>
      <c r="D37" s="49"/>
      <c r="E37" s="49"/>
      <c r="F37" s="50">
        <f>SUM(F36+F28)</f>
        <v>0</v>
      </c>
      <c r="G37" s="51"/>
      <c r="H37" s="51"/>
      <c r="I37" s="51"/>
      <c r="J37" s="52"/>
    </row>
    <row r="38" spans="1:12" ht="15" customHeight="1" x14ac:dyDescent="0.25">
      <c r="A38" s="62" t="s">
        <v>15</v>
      </c>
      <c r="B38" s="63"/>
      <c r="C38" s="63"/>
      <c r="D38" s="64"/>
      <c r="E38" s="64"/>
      <c r="F38" s="64"/>
      <c r="G38" s="64"/>
      <c r="H38" s="64"/>
      <c r="I38" s="64"/>
      <c r="J38" s="64"/>
    </row>
    <row r="39" spans="1:12" x14ac:dyDescent="0.25">
      <c r="C39" s="11"/>
      <c r="D39" s="12"/>
      <c r="E39" s="28"/>
      <c r="F39" s="13"/>
      <c r="G39" s="13"/>
      <c r="J39" s="16"/>
    </row>
    <row r="40" spans="1:12" x14ac:dyDescent="0.25">
      <c r="A40" s="65" t="s">
        <v>17</v>
      </c>
      <c r="B40" s="65"/>
      <c r="C40" s="65"/>
      <c r="D40" s="65"/>
      <c r="E40" s="65"/>
      <c r="F40" s="65"/>
      <c r="G40" s="65"/>
      <c r="H40" s="65"/>
      <c r="I40" s="65"/>
      <c r="J40" s="65"/>
    </row>
    <row r="41" spans="1:12" x14ac:dyDescent="0.25">
      <c r="A41" s="66" t="s">
        <v>18</v>
      </c>
      <c r="B41" s="66"/>
      <c r="C41" s="66"/>
      <c r="D41" s="66"/>
      <c r="E41" s="66"/>
      <c r="F41" s="66"/>
      <c r="G41" s="66"/>
      <c r="H41" s="66"/>
      <c r="I41" s="66"/>
      <c r="J41" s="66"/>
    </row>
    <row r="42" spans="1:12" x14ac:dyDescent="0.25">
      <c r="A42" s="66" t="s">
        <v>19</v>
      </c>
      <c r="B42" s="66"/>
      <c r="C42" s="66"/>
      <c r="D42" s="66"/>
      <c r="E42" s="66"/>
      <c r="F42" s="66"/>
      <c r="G42" s="66"/>
      <c r="H42" s="66"/>
      <c r="I42" s="66"/>
      <c r="J42" s="66"/>
    </row>
    <row r="43" spans="1:12" x14ac:dyDescent="0.25">
      <c r="A43" s="66" t="s">
        <v>20</v>
      </c>
      <c r="B43" s="66"/>
      <c r="C43" s="66"/>
      <c r="D43" s="66"/>
      <c r="E43" s="66"/>
      <c r="F43" s="66"/>
      <c r="G43" s="66"/>
      <c r="H43" s="66"/>
      <c r="I43" s="66"/>
      <c r="J43" s="66"/>
    </row>
    <row r="44" spans="1:12" x14ac:dyDescent="0.25">
      <c r="A44" s="4"/>
      <c r="C44" s="11"/>
      <c r="D44" s="12"/>
      <c r="E44" s="28"/>
      <c r="F44" s="13"/>
      <c r="G44" s="13"/>
    </row>
    <row r="45" spans="1:12" ht="16.5" x14ac:dyDescent="0.25">
      <c r="A45" s="67"/>
      <c r="B45" s="67"/>
      <c r="C45" s="28" t="s">
        <v>21</v>
      </c>
      <c r="D45" s="68" t="s">
        <v>22</v>
      </c>
      <c r="E45" s="68"/>
      <c r="F45" s="68"/>
      <c r="G45" s="68"/>
      <c r="H45" s="68"/>
      <c r="I45" s="68"/>
      <c r="J45" s="68"/>
      <c r="K45" s="6"/>
      <c r="L45" s="6"/>
    </row>
    <row r="46" spans="1:12" x14ac:dyDescent="0.25">
      <c r="A46" s="69">
        <v>0</v>
      </c>
      <c r="B46" s="69"/>
      <c r="C46" s="3" t="s">
        <v>23</v>
      </c>
      <c r="D46" s="70">
        <f>+I9</f>
        <v>0</v>
      </c>
      <c r="E46" s="70"/>
      <c r="F46" s="13"/>
      <c r="G46" s="13"/>
    </row>
    <row r="47" spans="1:12" x14ac:dyDescent="0.25">
      <c r="A47" s="5"/>
      <c r="C47" s="11"/>
      <c r="D47" s="12"/>
      <c r="E47" s="28"/>
      <c r="F47" s="13"/>
      <c r="G47" s="13"/>
    </row>
    <row r="48" spans="1:12" x14ac:dyDescent="0.25">
      <c r="A48" s="71" t="s">
        <v>24</v>
      </c>
      <c r="B48" s="71"/>
      <c r="C48" s="71"/>
      <c r="D48" s="71"/>
      <c r="E48" s="71"/>
      <c r="F48" s="71"/>
      <c r="G48" s="71"/>
      <c r="H48" s="71"/>
      <c r="I48" s="71"/>
      <c r="J48" s="71"/>
    </row>
    <row r="49" spans="1:10" x14ac:dyDescent="0.25">
      <c r="A49" s="61" t="s">
        <v>25</v>
      </c>
      <c r="B49" s="61"/>
      <c r="C49" s="61"/>
      <c r="D49" s="61"/>
      <c r="E49" s="61"/>
      <c r="F49" s="61"/>
      <c r="G49" s="61"/>
      <c r="H49" s="61"/>
      <c r="I49" s="61"/>
      <c r="J49" s="61"/>
    </row>
  </sheetData>
  <mergeCells count="28">
    <mergeCell ref="A49:J49"/>
    <mergeCell ref="A38:C38"/>
    <mergeCell ref="D38:J38"/>
    <mergeCell ref="A40:J40"/>
    <mergeCell ref="A41:J41"/>
    <mergeCell ref="A42:J42"/>
    <mergeCell ref="A43:J43"/>
    <mergeCell ref="A45:B45"/>
    <mergeCell ref="D45:J45"/>
    <mergeCell ref="A46:B46"/>
    <mergeCell ref="D46:E46"/>
    <mergeCell ref="A48:J48"/>
    <mergeCell ref="B9:C9"/>
    <mergeCell ref="D9:J9"/>
    <mergeCell ref="A37:E37"/>
    <mergeCell ref="F37:J37"/>
    <mergeCell ref="A36:E36"/>
    <mergeCell ref="F36:J36"/>
    <mergeCell ref="A28:E28"/>
    <mergeCell ref="F28:J28"/>
    <mergeCell ref="A13:A27"/>
    <mergeCell ref="A29:A35"/>
    <mergeCell ref="B5:I5"/>
    <mergeCell ref="C6:H6"/>
    <mergeCell ref="A8:B8"/>
    <mergeCell ref="C8:G8"/>
    <mergeCell ref="I8:J8"/>
    <mergeCell ref="I4:K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Cálculos Oferta Económica</vt: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Lidy Beato Melenciano</dc:creator>
  <cp:lastModifiedBy>Odris Perez</cp:lastModifiedBy>
  <cp:lastPrinted>2021-05-06T19:49:24Z</cp:lastPrinted>
  <dcterms:created xsi:type="dcterms:W3CDTF">2015-02-06T13:26:05Z</dcterms:created>
  <dcterms:modified xsi:type="dcterms:W3CDTF">2026-09-23T18:01:54Z</dcterms:modified>
</cp:coreProperties>
</file>