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.puello\Desktop\Luigio Proyectos\Proyectos\En Proceso\Caseta para planta de emergencia - HAINA ORIENTAL\"/>
    </mc:Choice>
  </mc:AlternateContent>
  <xr:revisionPtr revIDLastSave="0" documentId="13_ncr:1_{1B194DA1-D1AB-47F8-B827-0C691F2D9E77}" xr6:coauthVersionLast="47" xr6:coauthVersionMax="47" xr10:uidLastSave="{00000000-0000-0000-0000-000000000000}"/>
  <bookViews>
    <workbookView xWindow="28680" yWindow="-120" windowWidth="29040" windowHeight="15840" xr2:uid="{CECA7053-64C0-45D6-B20A-3E94F5511ED8}"/>
  </bookViews>
  <sheets>
    <sheet name="PRESUPUESTO" sheetId="1" r:id="rId1"/>
  </sheets>
  <definedNames>
    <definedName name="_xlnm.Print_Area" localSheetId="0">PRESUPUESTO!$A$1:$G$87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F27" i="1"/>
  <c r="F17" i="1"/>
  <c r="F16" i="1"/>
  <c r="F37" i="1" l="1"/>
  <c r="F36" i="1"/>
  <c r="F41" i="1"/>
  <c r="F42" i="1"/>
  <c r="F38" i="1"/>
  <c r="G40" i="1" l="1"/>
  <c r="A58" i="1"/>
  <c r="A59" i="1" s="1"/>
  <c r="A60" i="1" s="1"/>
  <c r="A61" i="1" s="1"/>
  <c r="A62" i="1" s="1"/>
  <c r="A63" i="1" s="1"/>
  <c r="F30" i="1" l="1"/>
  <c r="F22" i="1"/>
  <c r="F19" i="1"/>
  <c r="F20" i="1"/>
  <c r="F18" i="1"/>
  <c r="A45" i="1"/>
  <c r="A52" i="1"/>
  <c r="A53" i="1" s="1"/>
  <c r="F48" i="1" l="1"/>
  <c r="F49" i="1"/>
  <c r="F47" i="1"/>
  <c r="F46" i="1"/>
  <c r="F45" i="1"/>
  <c r="F52" i="1"/>
  <c r="F28" i="1"/>
  <c r="F35" i="1"/>
  <c r="F26" i="1"/>
  <c r="F29" i="1"/>
  <c r="F25" i="1"/>
  <c r="F32" i="1"/>
  <c r="F31" i="1"/>
  <c r="F21" i="1"/>
  <c r="G15" i="1" s="1"/>
  <c r="G44" i="1" l="1"/>
  <c r="F53" i="1"/>
  <c r="G51" i="1" s="1"/>
  <c r="F34" i="1"/>
  <c r="F33" i="1" l="1"/>
  <c r="G24" i="1" s="1"/>
  <c r="G55" i="1" s="1"/>
  <c r="A46" i="1" l="1"/>
  <c r="A47" i="1" s="1"/>
  <c r="A48" i="1" s="1"/>
  <c r="A49" i="1" s="1"/>
  <c r="A25" i="1"/>
  <c r="A41" i="1"/>
  <c r="A42" i="1" s="1"/>
  <c r="A16" i="1"/>
  <c r="A17" i="1" s="1"/>
  <c r="A18" i="1" s="1"/>
  <c r="A19" i="1" s="1"/>
  <c r="A20" i="1" s="1"/>
  <c r="A21" i="1" s="1"/>
  <c r="A22" i="1" s="1"/>
  <c r="G61" i="1" l="1"/>
  <c r="G60" i="1"/>
  <c r="G62" i="1"/>
  <c r="G59" i="1"/>
  <c r="G58" i="1"/>
  <c r="G63" i="1"/>
  <c r="G66" i="1" l="1"/>
  <c r="G57" i="1"/>
  <c r="G65" i="1" s="1"/>
  <c r="G67" i="1" l="1"/>
</calcChain>
</file>

<file path=xl/sharedStrings.xml><?xml version="1.0" encoding="utf-8"?>
<sst xmlns="http://schemas.openxmlformats.org/spreadsheetml/2006/main" count="99" uniqueCount="70">
  <si>
    <t>Departamento de Ingeniería y Mantenimiento</t>
  </si>
  <si>
    <t>División de Ingeniería</t>
  </si>
  <si>
    <t>PRESUPUESTO ESTIMADO DE COSTOS</t>
  </si>
  <si>
    <t>No.</t>
  </si>
  <si>
    <t>Partidas</t>
  </si>
  <si>
    <t>Cantidad</t>
  </si>
  <si>
    <t>UD</t>
  </si>
  <si>
    <t>Precio Unitario</t>
  </si>
  <si>
    <t>Valor</t>
  </si>
  <si>
    <t>Total</t>
  </si>
  <si>
    <t>TRABAJOS PRELIMINARES</t>
  </si>
  <si>
    <t>M2</t>
  </si>
  <si>
    <t>UND</t>
  </si>
  <si>
    <t>Limpieza continua y final (Incluye bote)</t>
  </si>
  <si>
    <t>PINTURA</t>
  </si>
  <si>
    <t>TOTAL GASTOS DIRECTOS</t>
  </si>
  <si>
    <t>TOTAL GENERAL PRESUPUESTADO</t>
  </si>
  <si>
    <t>Elaborado por:</t>
  </si>
  <si>
    <t>Revisado por:</t>
  </si>
  <si>
    <t>Ingeniero</t>
  </si>
  <si>
    <t>Desmonte de puertas de almacén</t>
  </si>
  <si>
    <t>Desmonte de puerta caseta de bomba</t>
  </si>
  <si>
    <t>Desmonte de puerta caseta de planta</t>
  </si>
  <si>
    <t>P.A.</t>
  </si>
  <si>
    <t>OBRA GRIS</t>
  </si>
  <si>
    <t>Desmonte de malla ciclonica en mal estado</t>
  </si>
  <si>
    <t>ML</t>
  </si>
  <si>
    <t>PUERTAS Y VENTANAS</t>
  </si>
  <si>
    <t>P2</t>
  </si>
  <si>
    <t>Suministro y aplicación de pintura gris perla para puertas de metal</t>
  </si>
  <si>
    <t>M3</t>
  </si>
  <si>
    <t>MALLA CICLONICA</t>
  </si>
  <si>
    <t>Suministro e instalación de puerta doble de metal en caseta de planta de 1.74X2.10MT</t>
  </si>
  <si>
    <t>Desmonte de puerta de malla ciclonica en mal estado</t>
  </si>
  <si>
    <t xml:space="preserve">Suministro y aplicación de 2 manos de pintura blanca 00 satinada paredes </t>
  </si>
  <si>
    <t>Block calado en hueco de ventana</t>
  </si>
  <si>
    <t>Suministro e instalación de puerta de metal en caseta de deposito de 0.90mt x 2.10MT</t>
  </si>
  <si>
    <t>Suministro e instalación de puerta doble de metal en caseta de bomba de 2.22mt x 1.90MT</t>
  </si>
  <si>
    <t>Gastos Indirectos</t>
  </si>
  <si>
    <t>%</t>
  </si>
  <si>
    <t>Gastos Administrativos</t>
  </si>
  <si>
    <t xml:space="preserve">Seguros y Fianzas </t>
  </si>
  <si>
    <t>Ley 6-86</t>
  </si>
  <si>
    <t>Transporte</t>
  </si>
  <si>
    <t xml:space="preserve">Codia </t>
  </si>
  <si>
    <t>SUB TOTAL GENERAL</t>
  </si>
  <si>
    <t>ITBIS (18% del 10% de los Costos)</t>
  </si>
  <si>
    <t>Replanteo</t>
  </si>
  <si>
    <t>Construcción de muro de blocks de 6" BNP, Ø3/8" a 0.60M, HP=0.40m</t>
  </si>
  <si>
    <t>Construcción de muro de blocks de 6" SNP Ø3/8" a 0.60M</t>
  </si>
  <si>
    <t>Zapata de muro de 6"( 0.45 x 0.25 m) con hormigon industrial 210KG/cm2</t>
  </si>
  <si>
    <t>Pañete maestreado general</t>
  </si>
  <si>
    <t>Fino en techo c/ limatesa y limaholla</t>
  </si>
  <si>
    <t>Construcción de columna de (0.15x0.20) con acero:5 Ø3/8" y esta de 3/8" @0.15m</t>
  </si>
  <si>
    <t>vaciado de dintel d1(0.15x0.20) con 4Ø3/8" EST-. 3/8" @0.15</t>
  </si>
  <si>
    <t>Vigas de amarre de (0.15x0.20) con acero: 4Ø3/8" y esta de 3/8@0.15m</t>
  </si>
  <si>
    <t>Losa HA E=0.12m 3/8"@0.25m AD hormigón industrial 210Kg/cm2</t>
  </si>
  <si>
    <t>Piso HA E=0.10m con malla electrosoldada de 10X10 frotado - hormigón 210KG/CM2</t>
  </si>
  <si>
    <t>Suministro e instalación de puerta doble de metal de 1.50X2.10MT</t>
  </si>
  <si>
    <t>Suministro e instalación de puerta doble de metal de 1.70X2.10MT</t>
  </si>
  <si>
    <t>Suministro e instalación de malla ciclónica de 6 pies</t>
  </si>
  <si>
    <t>Suministro e instalación de dos puerta de malla ciclónica de 1.50X1.83(6 pies) con pestillo</t>
  </si>
  <si>
    <t>Dirección Técnica</t>
  </si>
  <si>
    <t>Ing. Luis Puello</t>
  </si>
  <si>
    <t xml:space="preserve">Mochetas </t>
  </si>
  <si>
    <t>Cantos</t>
  </si>
  <si>
    <t>Readecuación de caseta para planta de emergencia en adm Haina Oriental, DGA.</t>
  </si>
  <si>
    <t>Kimberley Martinez</t>
  </si>
  <si>
    <t>Digitadora de Planos</t>
  </si>
  <si>
    <t>Relleno compactado en superficie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</si>
</sst>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-F800]dddd\,\ mmmm\ dd\,\ yyyy"/>
    <numFmt numFmtId="167" formatCode="&quot;RD$&quot;#,##0.00"/>
    <numFmt numFmtId="168" formatCode="_(&quot;RD$&quot;* #,##0.00_);_(&quot;RD$&quot;* \(#,##0.00\);_(&quot;RD$&quot;* &quot;-&quot;??_);_(@_)"/>
    <numFmt numFmtId="169" formatCode="_-&quot;RD$&quot;* #,##0.00_-;\-&quot;RD$&quot;* #,##0.00_-;_-&quot;RD$&quot;* &quot;-&quot;??_-;_-@_-"/>
    <numFmt numFmtId="170" formatCode="[$RD$-1C0A]#,##0.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6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  <font>
      <sz val="11"/>
      <name val="Century Gothic"/>
      <family val="2"/>
    </font>
    <font>
      <sz val="14"/>
      <color theme="1"/>
      <name val="Century Gothic"/>
      <family val="2"/>
    </font>
    <font>
      <u val="doubleAccounting"/>
      <sz val="12"/>
      <color theme="1"/>
      <name val="Century Gothic"/>
      <family val="2"/>
    </font>
    <font>
      <b/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49">
    <xf numFmtId="0" fontId="0" fillId="0" borderId="0" xfId="0"/>
    <xf numFmtId="0" fontId="5" fillId="2" borderId="0" xfId="0" applyFont="1" applyFill="1" applyAlignment="1">
      <alignment horizontal="left" vertical="top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/>
    </xf>
    <xf numFmtId="167" fontId="10" fillId="2" borderId="2" xfId="0" applyNumberFormat="1" applyFont="1" applyFill="1" applyBorder="1" applyAlignment="1">
      <alignment horizontal="center" vertical="center"/>
    </xf>
    <xf numFmtId="168" fontId="10" fillId="2" borderId="2" xfId="0" applyNumberFormat="1" applyFont="1" applyFill="1" applyBorder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/>
    </xf>
    <xf numFmtId="167" fontId="10" fillId="2" borderId="0" xfId="0" applyNumberFormat="1" applyFont="1" applyFill="1" applyAlignment="1">
      <alignment horizontal="center" vertical="center"/>
    </xf>
    <xf numFmtId="168" fontId="10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9" fillId="2" borderId="0" xfId="0" applyNumberFormat="1" applyFont="1" applyFill="1" applyAlignment="1">
      <alignment horizontal="center" vertical="center"/>
    </xf>
    <xf numFmtId="2" fontId="10" fillId="2" borderId="2" xfId="0" applyNumberFormat="1" applyFont="1" applyFill="1" applyBorder="1" applyAlignment="1">
      <alignment horizontal="center" vertical="center" wrapText="1"/>
    </xf>
    <xf numFmtId="167" fontId="10" fillId="2" borderId="2" xfId="0" applyNumberFormat="1" applyFont="1" applyFill="1" applyBorder="1" applyAlignment="1">
      <alignment horizontal="center" vertical="center" wrapText="1"/>
    </xf>
    <xf numFmtId="2" fontId="10" fillId="2" borderId="0" xfId="0" applyNumberFormat="1" applyFont="1" applyFill="1" applyAlignment="1">
      <alignment horizontal="center" vertical="center" wrapText="1"/>
    </xf>
    <xf numFmtId="167" fontId="10" fillId="2" borderId="0" xfId="0" applyNumberFormat="1" applyFont="1" applyFill="1" applyAlignment="1">
      <alignment horizontal="center" vertical="center" wrapText="1"/>
    </xf>
    <xf numFmtId="168" fontId="10" fillId="0" borderId="2" xfId="0" applyNumberFormat="1" applyFont="1" applyBorder="1" applyAlignment="1">
      <alignment horizontal="center" vertical="center" wrapText="1"/>
    </xf>
    <xf numFmtId="2" fontId="10" fillId="4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" fontId="9" fillId="4" borderId="3" xfId="0" applyNumberFormat="1" applyFont="1" applyFill="1" applyBorder="1" applyAlignment="1">
      <alignment horizontal="center" vertical="center" wrapText="1"/>
    </xf>
    <xf numFmtId="167" fontId="10" fillId="4" borderId="4" xfId="0" applyNumberFormat="1" applyFont="1" applyFill="1" applyBorder="1" applyAlignment="1">
      <alignment horizontal="center" vertical="center" wrapText="1"/>
    </xf>
    <xf numFmtId="2" fontId="9" fillId="4" borderId="3" xfId="0" applyNumberFormat="1" applyFont="1" applyFill="1" applyBorder="1" applyAlignment="1">
      <alignment horizontal="center" vertical="center"/>
    </xf>
    <xf numFmtId="2" fontId="10" fillId="4" borderId="4" xfId="0" applyNumberFormat="1" applyFont="1" applyFill="1" applyBorder="1" applyAlignment="1">
      <alignment horizontal="center" vertical="center"/>
    </xf>
    <xf numFmtId="167" fontId="10" fillId="4" borderId="4" xfId="0" applyNumberFormat="1" applyFont="1" applyFill="1" applyBorder="1" applyAlignment="1">
      <alignment horizontal="center" vertical="center"/>
    </xf>
    <xf numFmtId="168" fontId="10" fillId="4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0" fontId="10" fillId="0" borderId="2" xfId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0" fontId="10" fillId="0" borderId="0" xfId="0" applyNumberFormat="1" applyFont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8" fontId="11" fillId="4" borderId="5" xfId="0" applyNumberFormat="1" applyFont="1" applyFill="1" applyBorder="1" applyAlignment="1">
      <alignment horizontal="center" vertical="center" wrapText="1"/>
    </xf>
    <xf numFmtId="168" fontId="10" fillId="4" borderId="4" xfId="0" applyNumberFormat="1" applyFont="1" applyFill="1" applyBorder="1" applyAlignment="1">
      <alignment horizontal="center" vertical="center" wrapText="1"/>
    </xf>
    <xf numFmtId="168" fontId="10" fillId="2" borderId="2" xfId="0" applyNumberFormat="1" applyFont="1" applyFill="1" applyBorder="1" applyAlignment="1">
      <alignment horizontal="center" vertical="center" wrapText="1"/>
    </xf>
    <xf numFmtId="168" fontId="11" fillId="2" borderId="0" xfId="0" applyNumberFormat="1" applyFont="1" applyFill="1" applyAlignment="1">
      <alignment horizontal="center" vertical="center" wrapText="1"/>
    </xf>
    <xf numFmtId="168" fontId="9" fillId="2" borderId="0" xfId="0" applyNumberFormat="1" applyFont="1" applyFill="1" applyAlignment="1">
      <alignment horizontal="center" vertical="center"/>
    </xf>
    <xf numFmtId="168" fontId="9" fillId="2" borderId="0" xfId="0" applyNumberFormat="1" applyFont="1" applyFill="1" applyAlignment="1">
      <alignment horizontal="center" vertical="center" wrapText="1"/>
    </xf>
    <xf numFmtId="168" fontId="10" fillId="2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9" fontId="9" fillId="6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168" fontId="9" fillId="5" borderId="5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8" fontId="14" fillId="2" borderId="8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9" fillId="2" borderId="1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2" borderId="0" xfId="0" applyFill="1" applyAlignment="1">
      <alignment horizontal="left" vertical="top" wrapText="1"/>
    </xf>
    <xf numFmtId="0" fontId="9" fillId="3" borderId="1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 vertical="top"/>
    </xf>
    <xf numFmtId="0" fontId="10" fillId="2" borderId="2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/>
    </xf>
    <xf numFmtId="0" fontId="10" fillId="2" borderId="0" xfId="0" applyFont="1" applyFill="1" applyAlignment="1">
      <alignment horizontal="left" vertical="top" wrapText="1"/>
    </xf>
    <xf numFmtId="0" fontId="9" fillId="4" borderId="4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5" borderId="4" xfId="0" applyFont="1" applyFill="1" applyBorder="1" applyAlignment="1">
      <alignment horizontal="left" vertical="top" wrapText="1"/>
    </xf>
    <xf numFmtId="0" fontId="10" fillId="2" borderId="7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2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169" fontId="9" fillId="4" borderId="5" xfId="2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169" fontId="15" fillId="4" borderId="3" xfId="2" applyFont="1" applyFill="1" applyBorder="1" applyAlignment="1">
      <alignment horizontal="center" vertical="center"/>
    </xf>
    <xf numFmtId="169" fontId="15" fillId="4" borderId="4" xfId="2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6" fontId="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8" fontId="10" fillId="2" borderId="0" xfId="0" applyNumberFormat="1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left" vertical="top" wrapText="1"/>
    </xf>
    <xf numFmtId="2" fontId="10" fillId="2" borderId="13" xfId="0" applyNumberFormat="1" applyFont="1" applyFill="1" applyBorder="1" applyAlignment="1">
      <alignment horizontal="center" vertical="center"/>
    </xf>
    <xf numFmtId="167" fontId="10" fillId="2" borderId="13" xfId="0" applyNumberFormat="1" applyFont="1" applyFill="1" applyBorder="1" applyAlignment="1">
      <alignment horizontal="center" vertical="center"/>
    </xf>
    <xf numFmtId="168" fontId="10" fillId="2" borderId="13" xfId="0" applyNumberFormat="1" applyFont="1" applyFill="1" applyBorder="1" applyAlignment="1">
      <alignment horizontal="center" vertical="center"/>
    </xf>
    <xf numFmtId="168" fontId="10" fillId="2" borderId="14" xfId="0" applyNumberFormat="1" applyFont="1" applyFill="1" applyBorder="1" applyAlignment="1">
      <alignment horizontal="center" vertical="center"/>
    </xf>
    <xf numFmtId="2" fontId="9" fillId="2" borderId="15" xfId="0" applyNumberFormat="1" applyFont="1" applyFill="1" applyBorder="1" applyAlignment="1">
      <alignment horizontal="center" vertical="center"/>
    </xf>
    <xf numFmtId="168" fontId="10" fillId="2" borderId="16" xfId="0" applyNumberFormat="1" applyFont="1" applyFill="1" applyBorder="1" applyAlignment="1">
      <alignment horizontal="center" vertical="center"/>
    </xf>
    <xf numFmtId="2" fontId="9" fillId="2" borderId="17" xfId="0" applyNumberFormat="1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top"/>
    </xf>
    <xf numFmtId="2" fontId="10" fillId="2" borderId="18" xfId="0" applyNumberFormat="1" applyFont="1" applyFill="1" applyBorder="1" applyAlignment="1">
      <alignment horizontal="center" vertical="center"/>
    </xf>
    <xf numFmtId="167" fontId="10" fillId="2" borderId="18" xfId="0" applyNumberFormat="1" applyFont="1" applyFill="1" applyBorder="1" applyAlignment="1">
      <alignment horizontal="center" vertical="center"/>
    </xf>
    <xf numFmtId="168" fontId="10" fillId="2" borderId="18" xfId="0" applyNumberFormat="1" applyFont="1" applyFill="1" applyBorder="1" applyAlignment="1">
      <alignment horizontal="center" vertical="center"/>
    </xf>
    <xf numFmtId="168" fontId="10" fillId="2" borderId="19" xfId="0" applyNumberFormat="1" applyFont="1" applyFill="1" applyBorder="1" applyAlignment="1">
      <alignment horizontal="center" vertical="center"/>
    </xf>
    <xf numFmtId="168" fontId="11" fillId="2" borderId="0" xfId="0" applyNumberFormat="1" applyFont="1" applyFill="1" applyBorder="1" applyAlignment="1">
      <alignment horizontal="center" vertical="center" wrapText="1"/>
    </xf>
    <xf numFmtId="2" fontId="10" fillId="2" borderId="13" xfId="0" applyNumberFormat="1" applyFont="1" applyFill="1" applyBorder="1" applyAlignment="1">
      <alignment horizontal="center" vertical="center" wrapText="1"/>
    </xf>
    <xf numFmtId="167" fontId="10" fillId="2" borderId="13" xfId="0" applyNumberFormat="1" applyFont="1" applyFill="1" applyBorder="1" applyAlignment="1">
      <alignment horizontal="center" vertical="center" wrapText="1"/>
    </xf>
    <xf numFmtId="168" fontId="10" fillId="2" borderId="13" xfId="0" applyNumberFormat="1" applyFont="1" applyFill="1" applyBorder="1" applyAlignment="1">
      <alignment horizontal="center" vertical="center" wrapText="1"/>
    </xf>
    <xf numFmtId="168" fontId="10" fillId="2" borderId="14" xfId="0" applyNumberFormat="1" applyFont="1" applyFill="1" applyBorder="1" applyAlignment="1">
      <alignment horizontal="center" vertical="center" wrapText="1"/>
    </xf>
    <xf numFmtId="2" fontId="9" fillId="2" borderId="20" xfId="0" applyNumberFormat="1" applyFont="1" applyFill="1" applyBorder="1" applyAlignment="1">
      <alignment horizontal="center" vertical="center"/>
    </xf>
    <xf numFmtId="168" fontId="10" fillId="2" borderId="16" xfId="0" applyNumberFormat="1" applyFont="1" applyFill="1" applyBorder="1" applyAlignment="1">
      <alignment horizontal="center" vertical="center" wrapText="1"/>
    </xf>
    <xf numFmtId="2" fontId="9" fillId="2" borderId="21" xfId="0" applyNumberFormat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top"/>
    </xf>
    <xf numFmtId="0" fontId="7" fillId="0" borderId="18" xfId="0" applyFont="1" applyBorder="1" applyAlignment="1">
      <alignment horizontal="center" vertical="center"/>
    </xf>
    <xf numFmtId="168" fontId="10" fillId="2" borderId="18" xfId="0" applyNumberFormat="1" applyFont="1" applyFill="1" applyBorder="1" applyAlignment="1">
      <alignment horizontal="center" vertical="center" wrapText="1"/>
    </xf>
    <xf numFmtId="168" fontId="10" fillId="2" borderId="19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left" vertical="top" wrapText="1"/>
    </xf>
    <xf numFmtId="2" fontId="10" fillId="2" borderId="18" xfId="0" applyNumberFormat="1" applyFont="1" applyFill="1" applyBorder="1" applyAlignment="1">
      <alignment horizontal="center" vertical="center" wrapText="1"/>
    </xf>
    <xf numFmtId="167" fontId="10" fillId="2" borderId="18" xfId="0" applyNumberFormat="1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top" wrapText="1"/>
    </xf>
    <xf numFmtId="10" fontId="10" fillId="0" borderId="13" xfId="1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8" fontId="10" fillId="0" borderId="14" xfId="0" applyNumberFormat="1" applyFont="1" applyBorder="1" applyAlignment="1">
      <alignment horizontal="center" vertical="center" wrapText="1"/>
    </xf>
    <xf numFmtId="2" fontId="10" fillId="2" borderId="23" xfId="0" applyNumberFormat="1" applyFont="1" applyFill="1" applyBorder="1" applyAlignment="1">
      <alignment horizontal="center" vertical="center" wrapText="1"/>
    </xf>
    <xf numFmtId="168" fontId="10" fillId="0" borderId="16" xfId="0" applyNumberFormat="1" applyFont="1" applyBorder="1" applyAlignment="1">
      <alignment horizontal="center" vertical="center" wrapText="1"/>
    </xf>
    <xf numFmtId="2" fontId="10" fillId="2" borderId="17" xfId="0" applyNumberFormat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top" wrapText="1"/>
    </xf>
    <xf numFmtId="10" fontId="10" fillId="0" borderId="18" xfId="1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68" fontId="10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168" fontId="10" fillId="0" borderId="19" xfId="0" applyNumberFormat="1" applyFont="1" applyBorder="1" applyAlignment="1">
      <alignment horizontal="center" vertical="center" wrapText="1"/>
    </xf>
  </cellXfs>
  <cellStyles count="4">
    <cellStyle name="Millares 2" xfId="3" xr:uid="{EB6B9092-3F90-4FA9-99F2-BB4703B8FD7A}"/>
    <cellStyle name="Moneda 2 2" xfId="2" xr:uid="{EDB5CAA5-2680-450F-BB19-0C4BE24C9A65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73C26.A3DF19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3467101</xdr:colOff>
      <xdr:row>0</xdr:row>
      <xdr:rowOff>133349</xdr:rowOff>
    </xdr:from>
    <xdr:to>
      <xdr:col>4</xdr:col>
      <xdr:colOff>457201</xdr:colOff>
      <xdr:row>4</xdr:row>
      <xdr:rowOff>180975</xdr:rowOff>
    </xdr:to>
    <xdr:pic>
      <xdr:nvPicPr>
        <xdr:cNvPr id="2" name="Imagen 1" descr="signature_522522716">
          <a:extLst>
            <a:ext uri="{FF2B5EF4-FFF2-40B4-BE49-F238E27FC236}">
              <a16:creationId xmlns:a16="http://schemas.microsoft.com/office/drawing/2014/main" id="{9EAED9A1-9B64-4BEC-A593-284E0389D4F4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6" y="133349"/>
          <a:ext cx="2266950" cy="8953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5A25-AE0D-49C8-B5C0-E1E1189451AD}">
  <sheetPr>
    <pageSetUpPr fitToPage="1"/>
  </sheetPr>
  <dimension ref="A2:AU125"/>
  <sheetViews>
    <sheetView tabSelected="1" zoomScaleNormal="100" workbookViewId="0">
      <selection activeCell="F4" sqref="F4"/>
    </sheetView>
  </sheetViews>
  <sheetFormatPr baseColWidth="10" defaultRowHeight="16.5" x14ac:dyDescent="0.25"/>
  <cols>
    <col min="1" max="1" width="12.140625" style="10" customWidth="1"/>
    <col min="2" max="2" width="59" style="87" customWidth="1"/>
    <col min="3" max="3" width="11.85546875" style="10" bestFit="1" customWidth="1"/>
    <col min="4" max="4" width="8.28515625" style="10" customWidth="1"/>
    <col min="5" max="5" width="19.5703125" style="10" customWidth="1"/>
    <col min="6" max="6" width="18.7109375" style="10" customWidth="1"/>
    <col min="7" max="7" width="22.42578125" style="10" customWidth="1"/>
    <col min="8" max="8" width="22.7109375" style="10" customWidth="1"/>
    <col min="9" max="9" width="8.42578125" style="10" bestFit="1" customWidth="1"/>
    <col min="10" max="10" width="12.5703125" style="10" bestFit="1" customWidth="1"/>
    <col min="11" max="11" width="11.42578125" style="10"/>
    <col min="12" max="12" width="14.85546875" style="10" bestFit="1" customWidth="1"/>
    <col min="13" max="16384" width="11.42578125" style="10"/>
  </cols>
  <sheetData>
    <row r="2" spans="1:8" s="18" customFormat="1" ht="15" x14ac:dyDescent="0.25">
      <c r="A2" s="29"/>
      <c r="B2" s="69"/>
      <c r="C2" s="29"/>
      <c r="D2" s="29"/>
      <c r="E2" s="29"/>
      <c r="F2" s="29"/>
      <c r="G2" s="29"/>
      <c r="H2" s="29"/>
    </row>
    <row r="3" spans="1:8" s="18" customFormat="1" ht="15" x14ac:dyDescent="0.25">
      <c r="A3" s="29"/>
      <c r="B3" s="69"/>
      <c r="C3" s="29"/>
      <c r="D3" s="29"/>
      <c r="E3" s="29"/>
      <c r="F3" s="29"/>
      <c r="G3" s="29"/>
      <c r="H3" s="29"/>
    </row>
    <row r="4" spans="1:8" s="18" customFormat="1" ht="20.25" customHeight="1" x14ac:dyDescent="0.25">
      <c r="A4" s="29"/>
      <c r="B4" s="69"/>
      <c r="C4" s="29"/>
      <c r="D4" s="29"/>
      <c r="E4" s="29"/>
      <c r="F4" s="29"/>
      <c r="G4" s="29"/>
      <c r="H4" s="29"/>
    </row>
    <row r="5" spans="1:8" s="18" customFormat="1" ht="17.25" customHeight="1" x14ac:dyDescent="0.25">
      <c r="A5" s="29"/>
      <c r="B5" s="69"/>
      <c r="C5" s="29"/>
      <c r="D5" s="29"/>
      <c r="E5" s="29"/>
      <c r="F5" s="29"/>
      <c r="G5" s="29"/>
      <c r="H5" s="29"/>
    </row>
    <row r="6" spans="1:8" s="18" customFormat="1" ht="18.75" x14ac:dyDescent="0.25">
      <c r="C6" s="29"/>
      <c r="D6" s="29"/>
      <c r="E6" s="29"/>
      <c r="F6" s="99">
        <v>45561</v>
      </c>
      <c r="G6" s="99"/>
      <c r="H6" s="29"/>
    </row>
    <row r="7" spans="1:8" s="18" customFormat="1" ht="15" x14ac:dyDescent="0.25">
      <c r="C7" s="29"/>
      <c r="D7" s="29"/>
      <c r="E7" s="29"/>
      <c r="F7" s="30"/>
      <c r="G7" s="30"/>
      <c r="H7" s="29"/>
    </row>
    <row r="8" spans="1:8" s="18" customFormat="1" ht="18.75" x14ac:dyDescent="0.25">
      <c r="A8" s="42"/>
      <c r="B8" s="1"/>
      <c r="C8" s="29"/>
      <c r="D8" s="29"/>
      <c r="E8" s="29"/>
      <c r="F8" s="30"/>
      <c r="G8" s="30"/>
      <c r="H8" s="29"/>
    </row>
    <row r="9" spans="1:8" s="18" customFormat="1" ht="21" x14ac:dyDescent="0.25">
      <c r="A9" s="101" t="s">
        <v>0</v>
      </c>
      <c r="B9" s="101"/>
      <c r="C9" s="101"/>
      <c r="D9" s="101"/>
      <c r="E9" s="101"/>
      <c r="F9" s="101"/>
      <c r="G9" s="101"/>
      <c r="H9" s="29"/>
    </row>
    <row r="10" spans="1:8" s="18" customFormat="1" ht="16.5" customHeight="1" x14ac:dyDescent="0.25">
      <c r="A10" s="102" t="s">
        <v>1</v>
      </c>
      <c r="B10" s="102"/>
      <c r="C10" s="102"/>
      <c r="D10" s="102"/>
      <c r="E10" s="102"/>
      <c r="F10" s="102"/>
      <c r="G10" s="102"/>
      <c r="H10" s="29"/>
    </row>
    <row r="11" spans="1:8" ht="20.25" x14ac:dyDescent="0.25">
      <c r="A11" s="100" t="s">
        <v>2</v>
      </c>
      <c r="B11" s="100"/>
      <c r="C11" s="100"/>
      <c r="D11" s="100"/>
      <c r="E11" s="100"/>
      <c r="F11" s="100"/>
      <c r="G11" s="100"/>
      <c r="H11" s="19"/>
    </row>
    <row r="12" spans="1:8" ht="18" x14ac:dyDescent="0.25">
      <c r="A12" s="98" t="s">
        <v>66</v>
      </c>
      <c r="B12" s="98"/>
      <c r="C12" s="98"/>
      <c r="D12" s="98"/>
      <c r="E12" s="98"/>
      <c r="F12" s="98"/>
      <c r="G12" s="98"/>
      <c r="H12" s="19"/>
    </row>
    <row r="14" spans="1:8" s="40" customFormat="1" ht="18.75" thickBot="1" x14ac:dyDescent="0.3">
      <c r="A14" s="2" t="s">
        <v>3</v>
      </c>
      <c r="B14" s="70" t="s">
        <v>4</v>
      </c>
      <c r="C14" s="2" t="s">
        <v>5</v>
      </c>
      <c r="D14" s="2" t="s">
        <v>6</v>
      </c>
      <c r="E14" s="3" t="s">
        <v>7</v>
      </c>
      <c r="F14" s="2" t="s">
        <v>8</v>
      </c>
      <c r="G14" s="2" t="s">
        <v>9</v>
      </c>
    </row>
    <row r="15" spans="1:8" s="19" customFormat="1" ht="18" thickBot="1" x14ac:dyDescent="0.3">
      <c r="A15" s="22">
        <v>1</v>
      </c>
      <c r="B15" s="71" t="s">
        <v>10</v>
      </c>
      <c r="C15" s="23"/>
      <c r="D15" s="24"/>
      <c r="E15" s="25"/>
      <c r="F15" s="25"/>
      <c r="G15" s="43">
        <f>SUM(F16:F22)</f>
        <v>0</v>
      </c>
    </row>
    <row r="16" spans="1:8" s="19" customFormat="1" ht="17.25" x14ac:dyDescent="0.25">
      <c r="A16" s="104">
        <f>A15+0.01</f>
        <v>1.01</v>
      </c>
      <c r="B16" s="105" t="s">
        <v>20</v>
      </c>
      <c r="C16" s="106">
        <v>1</v>
      </c>
      <c r="D16" s="107" t="s">
        <v>12</v>
      </c>
      <c r="E16" s="108"/>
      <c r="F16" s="109">
        <f t="shared" ref="F16:F22" si="0">C16*E16</f>
        <v>0</v>
      </c>
      <c r="G16" s="103"/>
    </row>
    <row r="17" spans="1:7" s="19" customFormat="1" ht="17.25" x14ac:dyDescent="0.25">
      <c r="A17" s="110">
        <f t="shared" ref="A17:A22" si="1">A16+0.01</f>
        <v>1.02</v>
      </c>
      <c r="B17" s="72" t="s">
        <v>21</v>
      </c>
      <c r="C17" s="4">
        <v>1</v>
      </c>
      <c r="D17" s="5" t="s">
        <v>12</v>
      </c>
      <c r="E17" s="6"/>
      <c r="F17" s="111">
        <f t="shared" si="0"/>
        <v>0</v>
      </c>
      <c r="G17" s="103"/>
    </row>
    <row r="18" spans="1:7" s="19" customFormat="1" ht="17.25" x14ac:dyDescent="0.25">
      <c r="A18" s="110">
        <f t="shared" si="1"/>
        <v>1.03</v>
      </c>
      <c r="B18" s="73" t="s">
        <v>22</v>
      </c>
      <c r="C18" s="4">
        <v>1</v>
      </c>
      <c r="D18" s="5" t="s">
        <v>12</v>
      </c>
      <c r="E18" s="6"/>
      <c r="F18" s="111">
        <f t="shared" si="0"/>
        <v>0</v>
      </c>
      <c r="G18" s="103"/>
    </row>
    <row r="19" spans="1:7" s="19" customFormat="1" ht="17.25" x14ac:dyDescent="0.25">
      <c r="A19" s="110">
        <f t="shared" si="1"/>
        <v>1.04</v>
      </c>
      <c r="B19" s="73" t="s">
        <v>25</v>
      </c>
      <c r="C19" s="4">
        <v>4.2</v>
      </c>
      <c r="D19" s="5" t="s">
        <v>26</v>
      </c>
      <c r="E19" s="6"/>
      <c r="F19" s="111">
        <f t="shared" si="0"/>
        <v>0</v>
      </c>
      <c r="G19" s="103"/>
    </row>
    <row r="20" spans="1:7" s="19" customFormat="1" ht="34.5" x14ac:dyDescent="0.25">
      <c r="A20" s="110">
        <f t="shared" si="1"/>
        <v>1.05</v>
      </c>
      <c r="B20" s="72" t="s">
        <v>33</v>
      </c>
      <c r="C20" s="4">
        <v>2</v>
      </c>
      <c r="D20" s="5" t="s">
        <v>12</v>
      </c>
      <c r="E20" s="6"/>
      <c r="F20" s="111">
        <f t="shared" si="0"/>
        <v>0</v>
      </c>
      <c r="G20" s="103"/>
    </row>
    <row r="21" spans="1:7" s="19" customFormat="1" ht="17.25" x14ac:dyDescent="0.25">
      <c r="A21" s="110">
        <f t="shared" si="1"/>
        <v>1.06</v>
      </c>
      <c r="B21" s="72" t="s">
        <v>47</v>
      </c>
      <c r="C21" s="4">
        <v>25.48</v>
      </c>
      <c r="D21" s="5" t="s">
        <v>11</v>
      </c>
      <c r="E21" s="6"/>
      <c r="F21" s="111">
        <f t="shared" si="0"/>
        <v>0</v>
      </c>
      <c r="G21" s="103"/>
    </row>
    <row r="22" spans="1:7" s="19" customFormat="1" ht="18" thickBot="1" x14ac:dyDescent="0.3">
      <c r="A22" s="112">
        <f t="shared" si="1"/>
        <v>1.07</v>
      </c>
      <c r="B22" s="113" t="s">
        <v>13</v>
      </c>
      <c r="C22" s="114">
        <v>1</v>
      </c>
      <c r="D22" s="115" t="s">
        <v>23</v>
      </c>
      <c r="E22" s="116"/>
      <c r="F22" s="117">
        <f t="shared" si="0"/>
        <v>0</v>
      </c>
      <c r="G22" s="103"/>
    </row>
    <row r="23" spans="1:7" ht="18" thickBot="1" x14ac:dyDescent="0.3">
      <c r="A23" s="7"/>
      <c r="B23" s="74"/>
      <c r="C23" s="7"/>
      <c r="D23" s="8"/>
      <c r="E23" s="9"/>
      <c r="F23" s="9"/>
    </row>
    <row r="24" spans="1:7" ht="18" thickBot="1" x14ac:dyDescent="0.3">
      <c r="A24" s="20">
        <v>2</v>
      </c>
      <c r="B24" s="75" t="s">
        <v>24</v>
      </c>
      <c r="C24" s="17"/>
      <c r="D24" s="21"/>
      <c r="E24" s="44"/>
      <c r="F24" s="44"/>
      <c r="G24" s="43">
        <f>SUM(F25:F38)</f>
        <v>0</v>
      </c>
    </row>
    <row r="25" spans="1:7" ht="34.5" x14ac:dyDescent="0.25">
      <c r="A25" s="104">
        <f>A24+0.01</f>
        <v>2.0099999999999998</v>
      </c>
      <c r="B25" s="105" t="s">
        <v>50</v>
      </c>
      <c r="C25" s="119">
        <v>1.665</v>
      </c>
      <c r="D25" s="120" t="s">
        <v>30</v>
      </c>
      <c r="E25" s="121"/>
      <c r="F25" s="122">
        <f t="shared" ref="F25:F38" si="2">C25*E25</f>
        <v>0</v>
      </c>
      <c r="G25" s="118"/>
    </row>
    <row r="26" spans="1:7" ht="34.5" x14ac:dyDescent="0.25">
      <c r="A26" s="123">
        <f t="shared" ref="A26:A38" si="3">A25+0.01</f>
        <v>2.0199999999999996</v>
      </c>
      <c r="B26" s="72" t="s">
        <v>48</v>
      </c>
      <c r="C26" s="12">
        <v>5.92</v>
      </c>
      <c r="D26" s="13" t="s">
        <v>11</v>
      </c>
      <c r="E26" s="45"/>
      <c r="F26" s="124">
        <f t="shared" si="2"/>
        <v>0</v>
      </c>
      <c r="G26" s="46"/>
    </row>
    <row r="27" spans="1:7" ht="17.25" x14ac:dyDescent="0.25">
      <c r="A27" s="123">
        <f t="shared" si="3"/>
        <v>2.0299999999999994</v>
      </c>
      <c r="B27" s="72" t="s">
        <v>69</v>
      </c>
      <c r="C27" s="12">
        <v>1</v>
      </c>
      <c r="D27" s="13" t="s">
        <v>23</v>
      </c>
      <c r="E27" s="45"/>
      <c r="F27" s="124">
        <f t="shared" si="2"/>
        <v>0</v>
      </c>
      <c r="G27" s="46"/>
    </row>
    <row r="28" spans="1:7" ht="34.5" x14ac:dyDescent="0.25">
      <c r="A28" s="123">
        <f t="shared" si="3"/>
        <v>2.0399999999999991</v>
      </c>
      <c r="B28" s="72" t="s">
        <v>49</v>
      </c>
      <c r="C28" s="12">
        <v>58.33</v>
      </c>
      <c r="D28" s="13" t="s">
        <v>11</v>
      </c>
      <c r="E28" s="45"/>
      <c r="F28" s="124">
        <f t="shared" si="2"/>
        <v>0</v>
      </c>
      <c r="G28" s="46"/>
    </row>
    <row r="29" spans="1:7" ht="34.5" x14ac:dyDescent="0.25">
      <c r="A29" s="123">
        <f t="shared" si="3"/>
        <v>2.0499999999999989</v>
      </c>
      <c r="B29" s="72" t="s">
        <v>53</v>
      </c>
      <c r="C29" s="12">
        <v>0.41399999999999998</v>
      </c>
      <c r="D29" s="13" t="s">
        <v>30</v>
      </c>
      <c r="E29" s="45"/>
      <c r="F29" s="124">
        <f t="shared" si="2"/>
        <v>0</v>
      </c>
      <c r="G29" s="46"/>
    </row>
    <row r="30" spans="1:7" ht="17.25" x14ac:dyDescent="0.25">
      <c r="A30" s="123">
        <f t="shared" si="3"/>
        <v>2.0599999999999987</v>
      </c>
      <c r="B30" s="72" t="s">
        <v>35</v>
      </c>
      <c r="C30" s="12">
        <v>2.4</v>
      </c>
      <c r="D30" s="13" t="s">
        <v>11</v>
      </c>
      <c r="E30" s="45"/>
      <c r="F30" s="124">
        <f t="shared" si="2"/>
        <v>0</v>
      </c>
      <c r="G30" s="46"/>
    </row>
    <row r="31" spans="1:7" ht="34.5" x14ac:dyDescent="0.25">
      <c r="A31" s="123">
        <f t="shared" si="3"/>
        <v>2.0699999999999985</v>
      </c>
      <c r="B31" s="72" t="s">
        <v>54</v>
      </c>
      <c r="C31" s="12">
        <v>0.156</v>
      </c>
      <c r="D31" s="13" t="s">
        <v>30</v>
      </c>
      <c r="E31" s="45"/>
      <c r="F31" s="124">
        <f t="shared" si="2"/>
        <v>0</v>
      </c>
      <c r="G31" s="46"/>
    </row>
    <row r="32" spans="1:7" ht="34.5" x14ac:dyDescent="0.25">
      <c r="A32" s="123">
        <f t="shared" si="3"/>
        <v>2.0799999999999983</v>
      </c>
      <c r="B32" s="72" t="s">
        <v>55</v>
      </c>
      <c r="C32" s="12">
        <v>0.56999999999999995</v>
      </c>
      <c r="D32" s="13" t="s">
        <v>30</v>
      </c>
      <c r="E32" s="45"/>
      <c r="F32" s="124">
        <f t="shared" si="2"/>
        <v>0</v>
      </c>
      <c r="G32" s="46"/>
    </row>
    <row r="33" spans="1:7" ht="34.5" x14ac:dyDescent="0.25">
      <c r="A33" s="123">
        <f t="shared" si="3"/>
        <v>2.0899999999999981</v>
      </c>
      <c r="B33" s="72" t="s">
        <v>56</v>
      </c>
      <c r="C33" s="12">
        <v>22.26</v>
      </c>
      <c r="D33" s="13" t="s">
        <v>11</v>
      </c>
      <c r="E33" s="45"/>
      <c r="F33" s="124">
        <f t="shared" si="2"/>
        <v>0</v>
      </c>
      <c r="G33" s="46"/>
    </row>
    <row r="34" spans="1:7" ht="34.5" x14ac:dyDescent="0.25">
      <c r="A34" s="123">
        <f t="shared" si="3"/>
        <v>2.0999999999999979</v>
      </c>
      <c r="B34" s="72" t="s">
        <v>57</v>
      </c>
      <c r="C34" s="12">
        <v>22.26</v>
      </c>
      <c r="D34" s="13" t="s">
        <v>11</v>
      </c>
      <c r="E34" s="45"/>
      <c r="F34" s="124">
        <f t="shared" si="2"/>
        <v>0</v>
      </c>
      <c r="G34" s="46"/>
    </row>
    <row r="35" spans="1:7" ht="17.25" x14ac:dyDescent="0.25">
      <c r="A35" s="123">
        <f t="shared" si="3"/>
        <v>2.1099999999999977</v>
      </c>
      <c r="B35" s="72" t="s">
        <v>51</v>
      </c>
      <c r="C35" s="12">
        <v>116.66</v>
      </c>
      <c r="D35" s="13" t="s">
        <v>11</v>
      </c>
      <c r="E35" s="45"/>
      <c r="F35" s="124">
        <f t="shared" si="2"/>
        <v>0</v>
      </c>
      <c r="G35" s="46"/>
    </row>
    <row r="36" spans="1:7" ht="17.25" x14ac:dyDescent="0.25">
      <c r="A36" s="123">
        <f t="shared" si="3"/>
        <v>2.1199999999999974</v>
      </c>
      <c r="B36" s="72" t="s">
        <v>52</v>
      </c>
      <c r="C36" s="12">
        <v>21.63</v>
      </c>
      <c r="D36" s="13" t="s">
        <v>11</v>
      </c>
      <c r="E36" s="45"/>
      <c r="F36" s="124">
        <f t="shared" si="2"/>
        <v>0</v>
      </c>
      <c r="G36" s="46"/>
    </row>
    <row r="37" spans="1:7" ht="17.25" x14ac:dyDescent="0.25">
      <c r="A37" s="123">
        <f t="shared" si="3"/>
        <v>2.1299999999999972</v>
      </c>
      <c r="B37" s="76" t="s">
        <v>64</v>
      </c>
      <c r="C37" s="26">
        <v>20.399999999999999</v>
      </c>
      <c r="D37" s="26" t="s">
        <v>26</v>
      </c>
      <c r="E37" s="45"/>
      <c r="F37" s="124">
        <f t="shared" si="2"/>
        <v>0</v>
      </c>
      <c r="G37" s="46"/>
    </row>
    <row r="38" spans="1:7" ht="18" thickBot="1" x14ac:dyDescent="0.3">
      <c r="A38" s="125">
        <f t="shared" si="3"/>
        <v>2.139999999999997</v>
      </c>
      <c r="B38" s="126" t="s">
        <v>65</v>
      </c>
      <c r="C38" s="127">
        <v>36.799999999999997</v>
      </c>
      <c r="D38" s="127" t="s">
        <v>26</v>
      </c>
      <c r="E38" s="128"/>
      <c r="F38" s="129">
        <f t="shared" si="2"/>
        <v>0</v>
      </c>
      <c r="G38" s="46"/>
    </row>
    <row r="39" spans="1:7" ht="18" thickBot="1" x14ac:dyDescent="0.3">
      <c r="A39" s="11"/>
      <c r="B39" s="77"/>
      <c r="C39" s="7"/>
      <c r="D39" s="8"/>
      <c r="E39" s="9"/>
      <c r="F39" s="9"/>
      <c r="G39" s="47"/>
    </row>
    <row r="40" spans="1:7" ht="18" thickBot="1" x14ac:dyDescent="0.3">
      <c r="A40" s="20">
        <v>3</v>
      </c>
      <c r="B40" s="75" t="s">
        <v>14</v>
      </c>
      <c r="C40" s="17"/>
      <c r="D40" s="21"/>
      <c r="E40" s="44"/>
      <c r="F40" s="44"/>
      <c r="G40" s="43">
        <f>SUM(F41:F42)</f>
        <v>0</v>
      </c>
    </row>
    <row r="41" spans="1:7" ht="34.5" x14ac:dyDescent="0.25">
      <c r="A41" s="104">
        <f>A40+0.01</f>
        <v>3.01</v>
      </c>
      <c r="B41" s="105" t="s">
        <v>34</v>
      </c>
      <c r="C41" s="119">
        <v>116.66</v>
      </c>
      <c r="D41" s="120" t="s">
        <v>11</v>
      </c>
      <c r="E41" s="121"/>
      <c r="F41" s="122">
        <f>C41*E41</f>
        <v>0</v>
      </c>
      <c r="G41" s="48"/>
    </row>
    <row r="42" spans="1:7" ht="35.25" thickBot="1" x14ac:dyDescent="0.3">
      <c r="A42" s="112">
        <f t="shared" ref="A42" si="4">A41+0.01</f>
        <v>3.0199999999999996</v>
      </c>
      <c r="B42" s="130" t="s">
        <v>29</v>
      </c>
      <c r="C42" s="131">
        <v>72.307199999999995</v>
      </c>
      <c r="D42" s="132" t="s">
        <v>28</v>
      </c>
      <c r="E42" s="128"/>
      <c r="F42" s="129">
        <f>C42*E42</f>
        <v>0</v>
      </c>
      <c r="G42" s="48"/>
    </row>
    <row r="43" spans="1:7" ht="18" thickBot="1" x14ac:dyDescent="0.3">
      <c r="A43" s="11"/>
      <c r="B43" s="74"/>
      <c r="C43" s="14"/>
      <c r="D43" s="15"/>
      <c r="E43" s="49"/>
      <c r="F43" s="49"/>
      <c r="G43" s="48"/>
    </row>
    <row r="44" spans="1:7" ht="18" thickBot="1" x14ac:dyDescent="0.3">
      <c r="A44" s="20">
        <v>4</v>
      </c>
      <c r="B44" s="75" t="s">
        <v>27</v>
      </c>
      <c r="C44" s="17"/>
      <c r="D44" s="21"/>
      <c r="E44" s="44"/>
      <c r="F44" s="44"/>
      <c r="G44" s="43">
        <f>SUM(F45:F49)</f>
        <v>0</v>
      </c>
    </row>
    <row r="45" spans="1:7" ht="34.5" x14ac:dyDescent="0.25">
      <c r="A45" s="104">
        <f>A44+0.01</f>
        <v>4.01</v>
      </c>
      <c r="B45" s="105" t="s">
        <v>37</v>
      </c>
      <c r="C45" s="119">
        <v>1</v>
      </c>
      <c r="D45" s="120" t="s">
        <v>12</v>
      </c>
      <c r="E45" s="121"/>
      <c r="F45" s="122">
        <f>C45*E45</f>
        <v>0</v>
      </c>
      <c r="G45" s="46"/>
    </row>
    <row r="46" spans="1:7" ht="34.5" x14ac:dyDescent="0.25">
      <c r="A46" s="110">
        <f t="shared" ref="A46:A49" si="5">A45+0.01</f>
        <v>4.0199999999999996</v>
      </c>
      <c r="B46" s="72" t="s">
        <v>36</v>
      </c>
      <c r="C46" s="12">
        <v>1</v>
      </c>
      <c r="D46" s="13" t="s">
        <v>12</v>
      </c>
      <c r="E46" s="45"/>
      <c r="F46" s="124">
        <f>C46*E46</f>
        <v>0</v>
      </c>
      <c r="G46" s="46"/>
    </row>
    <row r="47" spans="1:7" ht="34.5" x14ac:dyDescent="0.25">
      <c r="A47" s="110">
        <f t="shared" si="5"/>
        <v>4.0299999999999994</v>
      </c>
      <c r="B47" s="72" t="s">
        <v>32</v>
      </c>
      <c r="C47" s="12">
        <v>1</v>
      </c>
      <c r="D47" s="13" t="s">
        <v>12</v>
      </c>
      <c r="E47" s="45"/>
      <c r="F47" s="124">
        <f>C47*E47</f>
        <v>0</v>
      </c>
      <c r="G47" s="46"/>
    </row>
    <row r="48" spans="1:7" ht="34.5" x14ac:dyDescent="0.25">
      <c r="A48" s="110">
        <f t="shared" si="5"/>
        <v>4.0399999999999991</v>
      </c>
      <c r="B48" s="72" t="s">
        <v>58</v>
      </c>
      <c r="C48" s="12">
        <v>1</v>
      </c>
      <c r="D48" s="13" t="s">
        <v>12</v>
      </c>
      <c r="E48" s="45"/>
      <c r="F48" s="124">
        <f>C48*E48</f>
        <v>0</v>
      </c>
      <c r="G48" s="46"/>
    </row>
    <row r="49" spans="1:16" ht="35.25" thickBot="1" x14ac:dyDescent="0.3">
      <c r="A49" s="112">
        <f t="shared" si="5"/>
        <v>4.0499999999999989</v>
      </c>
      <c r="B49" s="130" t="s">
        <v>59</v>
      </c>
      <c r="C49" s="131">
        <v>1</v>
      </c>
      <c r="D49" s="132" t="s">
        <v>12</v>
      </c>
      <c r="E49" s="128"/>
      <c r="F49" s="129">
        <f>C49*E49</f>
        <v>0</v>
      </c>
      <c r="G49" s="46"/>
    </row>
    <row r="50" spans="1:16" ht="18" thickBot="1" x14ac:dyDescent="0.3">
      <c r="A50" s="11"/>
      <c r="B50" s="74"/>
      <c r="C50" s="14"/>
      <c r="D50" s="15"/>
      <c r="E50" s="49"/>
      <c r="F50" s="49"/>
      <c r="G50" s="46"/>
    </row>
    <row r="51" spans="1:16" ht="18" thickBot="1" x14ac:dyDescent="0.3">
      <c r="A51" s="20">
        <v>5</v>
      </c>
      <c r="B51" s="75" t="s">
        <v>31</v>
      </c>
      <c r="C51" s="17"/>
      <c r="D51" s="21"/>
      <c r="E51" s="44"/>
      <c r="F51" s="44"/>
      <c r="G51" s="43">
        <f>SUM(F52:F53)</f>
        <v>0</v>
      </c>
    </row>
    <row r="52" spans="1:16" ht="34.5" x14ac:dyDescent="0.25">
      <c r="A52" s="104">
        <f>A51+0.01</f>
        <v>5.01</v>
      </c>
      <c r="B52" s="105" t="s">
        <v>60</v>
      </c>
      <c r="C52" s="119">
        <v>4.2</v>
      </c>
      <c r="D52" s="120" t="s">
        <v>26</v>
      </c>
      <c r="E52" s="121"/>
      <c r="F52" s="122">
        <f>C52*E52</f>
        <v>0</v>
      </c>
      <c r="G52" s="46"/>
    </row>
    <row r="53" spans="1:16" ht="35.25" thickBot="1" x14ac:dyDescent="0.3">
      <c r="A53" s="112">
        <f t="shared" ref="A53" si="6">A52+0.01</f>
        <v>5.0199999999999996</v>
      </c>
      <c r="B53" s="130" t="s">
        <v>61</v>
      </c>
      <c r="C53" s="131">
        <v>5.5000010000000001</v>
      </c>
      <c r="D53" s="132" t="s">
        <v>12</v>
      </c>
      <c r="E53" s="128"/>
      <c r="F53" s="129">
        <f>C53*E53</f>
        <v>0</v>
      </c>
      <c r="G53" s="46"/>
    </row>
    <row r="54" spans="1:16" ht="18" thickBot="1" x14ac:dyDescent="0.3">
      <c r="A54" s="11"/>
      <c r="B54" s="74"/>
      <c r="C54" s="14"/>
      <c r="D54" s="15"/>
      <c r="E54" s="49"/>
      <c r="F54" s="49"/>
      <c r="G54" s="46"/>
    </row>
    <row r="55" spans="1:16" s="18" customFormat="1" ht="18" thickBot="1" x14ac:dyDescent="0.3">
      <c r="A55" s="90"/>
      <c r="B55" s="91"/>
      <c r="C55" s="17"/>
      <c r="D55" s="92" t="s">
        <v>15</v>
      </c>
      <c r="E55" s="92"/>
      <c r="F55" s="92"/>
      <c r="G55" s="88">
        <f>SUM(G15:G53)</f>
        <v>0</v>
      </c>
      <c r="H55" s="50"/>
      <c r="I55" s="50"/>
      <c r="J55" s="50"/>
      <c r="K55" s="50"/>
      <c r="L55" s="50"/>
      <c r="M55" s="50"/>
      <c r="N55" s="50"/>
      <c r="O55" s="50"/>
      <c r="P55" s="50"/>
    </row>
    <row r="56" spans="1:16" s="18" customFormat="1" ht="18" thickBot="1" x14ac:dyDescent="0.3">
      <c r="A56" s="10"/>
      <c r="B56" s="78"/>
      <c r="C56" s="10"/>
      <c r="D56" s="10"/>
      <c r="E56" s="10"/>
      <c r="F56" s="1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6" s="51" customFormat="1" ht="18" thickBot="1" x14ac:dyDescent="0.3">
      <c r="A57" s="20">
        <v>6</v>
      </c>
      <c r="B57" s="75" t="s">
        <v>38</v>
      </c>
      <c r="C57" s="17"/>
      <c r="D57" s="21"/>
      <c r="E57" s="52"/>
      <c r="F57" s="52"/>
      <c r="G57" s="53">
        <f>SUM(G58:G63)</f>
        <v>0</v>
      </c>
    </row>
    <row r="58" spans="1:16" s="51" customFormat="1" ht="17.25" x14ac:dyDescent="0.25">
      <c r="A58" s="133">
        <f>A57+0.01</f>
        <v>6.01</v>
      </c>
      <c r="B58" s="134" t="s">
        <v>62</v>
      </c>
      <c r="C58" s="135">
        <v>0.1</v>
      </c>
      <c r="D58" s="136" t="s">
        <v>39</v>
      </c>
      <c r="E58" s="137"/>
      <c r="F58" s="138"/>
      <c r="G58" s="139">
        <f>$G$55*C58</f>
        <v>0</v>
      </c>
    </row>
    <row r="59" spans="1:16" s="51" customFormat="1" ht="17.25" x14ac:dyDescent="0.25">
      <c r="A59" s="140">
        <f t="shared" ref="A59:A63" si="7">A58+0.01</f>
        <v>6.02</v>
      </c>
      <c r="B59" s="79" t="s">
        <v>40</v>
      </c>
      <c r="C59" s="32">
        <v>3.5000000000000003E-2</v>
      </c>
      <c r="D59" s="33" t="s">
        <v>39</v>
      </c>
      <c r="E59" s="16"/>
      <c r="F59" s="54"/>
      <c r="G59" s="141">
        <f>$G$55*C59</f>
        <v>0</v>
      </c>
    </row>
    <row r="60" spans="1:16" s="51" customFormat="1" ht="17.25" x14ac:dyDescent="0.25">
      <c r="A60" s="140">
        <f t="shared" si="7"/>
        <v>6.0299999999999994</v>
      </c>
      <c r="B60" s="79" t="s">
        <v>41</v>
      </c>
      <c r="C60" s="32">
        <v>0.03</v>
      </c>
      <c r="D60" s="33" t="s">
        <v>39</v>
      </c>
      <c r="E60" s="16"/>
      <c r="F60" s="54"/>
      <c r="G60" s="141">
        <f>$G$55*C60</f>
        <v>0</v>
      </c>
    </row>
    <row r="61" spans="1:16" s="51" customFormat="1" ht="17.25" x14ac:dyDescent="0.25">
      <c r="A61" s="140">
        <f t="shared" si="7"/>
        <v>6.0399999999999991</v>
      </c>
      <c r="B61" s="79" t="s">
        <v>42</v>
      </c>
      <c r="C61" s="32">
        <v>0.01</v>
      </c>
      <c r="D61" s="33" t="s">
        <v>39</v>
      </c>
      <c r="E61" s="16"/>
      <c r="F61" s="54"/>
      <c r="G61" s="141">
        <f>$G$55*C61</f>
        <v>0</v>
      </c>
    </row>
    <row r="62" spans="1:16" s="51" customFormat="1" ht="18" customHeight="1" x14ac:dyDescent="0.25">
      <c r="A62" s="140">
        <f t="shared" si="7"/>
        <v>6.0499999999999989</v>
      </c>
      <c r="B62" s="79" t="s">
        <v>43</v>
      </c>
      <c r="C62" s="32">
        <v>0.03</v>
      </c>
      <c r="D62" s="33" t="s">
        <v>39</v>
      </c>
      <c r="E62" s="16"/>
      <c r="F62" s="54"/>
      <c r="G62" s="141">
        <f>$G$55*C62</f>
        <v>0</v>
      </c>
    </row>
    <row r="63" spans="1:16" s="51" customFormat="1" ht="18" thickBot="1" x14ac:dyDescent="0.3">
      <c r="A63" s="142">
        <f t="shared" si="7"/>
        <v>6.0599999999999987</v>
      </c>
      <c r="B63" s="143" t="s">
        <v>44</v>
      </c>
      <c r="C63" s="144">
        <v>1E-3</v>
      </c>
      <c r="D63" s="145" t="s">
        <v>39</v>
      </c>
      <c r="E63" s="146"/>
      <c r="F63" s="147"/>
      <c r="G63" s="148">
        <f t="shared" ref="G63" si="8">$G$55*C63</f>
        <v>0</v>
      </c>
    </row>
    <row r="64" spans="1:16" s="51" customFormat="1" ht="11.25" customHeight="1" thickBot="1" x14ac:dyDescent="0.3">
      <c r="A64" s="14"/>
      <c r="B64" s="80"/>
      <c r="C64" s="34"/>
      <c r="D64" s="35"/>
      <c r="E64" s="36"/>
      <c r="F64" s="35"/>
    </row>
    <row r="65" spans="1:47" ht="21" customHeight="1" thickBot="1" x14ac:dyDescent="0.3">
      <c r="A65" s="37"/>
      <c r="B65" s="81"/>
      <c r="C65" s="55"/>
      <c r="D65" s="55"/>
      <c r="E65" s="55"/>
      <c r="F65" s="55" t="s">
        <v>45</v>
      </c>
      <c r="G65" s="56">
        <f>G55+G57</f>
        <v>0</v>
      </c>
    </row>
    <row r="66" spans="1:47" ht="23.25" customHeight="1" x14ac:dyDescent="0.25">
      <c r="A66" s="38"/>
      <c r="B66" s="82"/>
      <c r="C66" s="57"/>
      <c r="D66" s="58"/>
      <c r="E66" s="58"/>
      <c r="F66" s="38" t="s">
        <v>46</v>
      </c>
      <c r="G66" s="59">
        <f>+G58*0.18</f>
        <v>0</v>
      </c>
    </row>
    <row r="67" spans="1:47" ht="19.5" customHeight="1" thickBot="1" x14ac:dyDescent="0.3">
      <c r="A67" s="39"/>
      <c r="B67" s="83"/>
      <c r="C67" s="27"/>
      <c r="D67" s="60"/>
      <c r="E67" s="89" t="s">
        <v>16</v>
      </c>
      <c r="F67" s="89"/>
      <c r="G67" s="61">
        <f>+G65+G66</f>
        <v>0</v>
      </c>
    </row>
    <row r="68" spans="1:47" s="62" customFormat="1" x14ac:dyDescent="0.25">
      <c r="B68" s="84"/>
    </row>
    <row r="71" spans="1:47" ht="18" x14ac:dyDescent="0.25">
      <c r="A71" s="41"/>
      <c r="B71" s="85"/>
      <c r="C71" s="41"/>
      <c r="D71" s="41"/>
      <c r="E71" s="41"/>
      <c r="F71" s="41"/>
      <c r="G71" s="41"/>
    </row>
    <row r="72" spans="1:47" ht="18" x14ac:dyDescent="0.25">
      <c r="A72" s="19"/>
      <c r="B72" s="86" t="s">
        <v>17</v>
      </c>
      <c r="C72" s="31"/>
      <c r="D72" s="31"/>
      <c r="E72" s="93" t="s">
        <v>18</v>
      </c>
      <c r="F72" s="93"/>
      <c r="G72" s="63"/>
      <c r="H72" s="19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</row>
    <row r="73" spans="1:47" ht="19.5" customHeight="1" x14ac:dyDescent="0.25">
      <c r="A73" s="19"/>
      <c r="B73" s="86"/>
      <c r="C73" s="31"/>
      <c r="D73" s="64"/>
      <c r="E73" s="28"/>
      <c r="F73" s="31"/>
      <c r="G73" s="63"/>
      <c r="H73" s="19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</row>
    <row r="74" spans="1:47" ht="18" x14ac:dyDescent="0.25">
      <c r="A74" s="19"/>
      <c r="B74" s="86"/>
      <c r="C74" s="31"/>
      <c r="D74" s="64"/>
      <c r="E74" s="28"/>
      <c r="F74" s="31"/>
      <c r="G74" s="63"/>
      <c r="H74" s="19"/>
    </row>
    <row r="75" spans="1:47" ht="18" x14ac:dyDescent="0.25">
      <c r="A75" s="95" t="s">
        <v>67</v>
      </c>
      <c r="B75" s="95"/>
      <c r="C75" s="31"/>
      <c r="D75" s="64"/>
      <c r="E75" s="98" t="s">
        <v>63</v>
      </c>
      <c r="F75" s="98"/>
      <c r="G75" s="63"/>
      <c r="H75" s="19"/>
    </row>
    <row r="76" spans="1:47" ht="18" x14ac:dyDescent="0.25">
      <c r="A76" s="96" t="s">
        <v>68</v>
      </c>
      <c r="B76" s="96"/>
      <c r="C76" s="98"/>
      <c r="D76" s="98"/>
      <c r="E76" s="93" t="s">
        <v>19</v>
      </c>
      <c r="F76" s="93"/>
      <c r="G76" s="63"/>
      <c r="H76" s="19"/>
    </row>
    <row r="77" spans="1:47" ht="18" x14ac:dyDescent="0.25">
      <c r="A77" s="19"/>
      <c r="B77" s="86"/>
      <c r="C77" s="93"/>
      <c r="D77" s="93"/>
      <c r="E77" s="28"/>
      <c r="F77" s="28"/>
      <c r="G77" s="63"/>
      <c r="H77" s="19"/>
    </row>
    <row r="78" spans="1:47" ht="18" x14ac:dyDescent="0.25">
      <c r="A78" s="94"/>
      <c r="B78" s="94"/>
      <c r="C78" s="94"/>
      <c r="D78" s="94"/>
      <c r="E78" s="94"/>
      <c r="F78" s="94"/>
      <c r="G78" s="94"/>
    </row>
    <row r="79" spans="1:47" ht="18" x14ac:dyDescent="0.25">
      <c r="A79" s="97"/>
      <c r="B79" s="97"/>
      <c r="C79" s="97"/>
      <c r="D79" s="97"/>
      <c r="E79" s="97"/>
      <c r="F79" s="97"/>
      <c r="G79" s="97"/>
    </row>
    <row r="80" spans="1:47" s="26" customFormat="1" x14ac:dyDescent="0.25">
      <c r="A80" s="10"/>
      <c r="B80" s="87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</row>
    <row r="81" spans="1:47" s="26" customFormat="1" x14ac:dyDescent="0.25">
      <c r="A81" s="10"/>
      <c r="B81" s="87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</row>
    <row r="82" spans="1:47" s="26" customFormat="1" ht="18" x14ac:dyDescent="0.25">
      <c r="A82" s="97"/>
      <c r="B82" s="97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</row>
    <row r="83" spans="1:47" s="26" customFormat="1" ht="18" x14ac:dyDescent="0.25">
      <c r="A83" s="41"/>
      <c r="B83" s="87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</row>
    <row r="84" spans="1:47" s="26" customFormat="1" ht="18" x14ac:dyDescent="0.25">
      <c r="A84" s="41"/>
      <c r="B84" s="87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</row>
    <row r="85" spans="1:47" s="26" customFormat="1" ht="18" x14ac:dyDescent="0.25">
      <c r="A85" s="41"/>
      <c r="B85" s="87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</row>
    <row r="86" spans="1:47" s="65" customFormat="1" ht="18" x14ac:dyDescent="0.25">
      <c r="A86" s="94"/>
      <c r="B86" s="94"/>
      <c r="C86" s="10"/>
      <c r="D86" s="10"/>
      <c r="E86" s="10"/>
      <c r="F86" s="10"/>
      <c r="G86" s="10"/>
      <c r="H86" s="10"/>
      <c r="I86" s="10"/>
      <c r="J86" s="1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</row>
    <row r="87" spans="1:47" s="66" customFormat="1" ht="18" x14ac:dyDescent="0.25">
      <c r="A87" s="97"/>
      <c r="B87" s="97"/>
      <c r="C87" s="10"/>
      <c r="D87" s="10"/>
      <c r="E87" s="10"/>
      <c r="F87" s="10"/>
      <c r="G87" s="10"/>
      <c r="H87" s="10"/>
      <c r="I87" s="10"/>
      <c r="J87" s="1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</row>
    <row r="88" spans="1:47" s="66" customFormat="1" ht="18" x14ac:dyDescent="0.25">
      <c r="A88" s="10"/>
      <c r="B88" s="87"/>
      <c r="C88" s="10"/>
      <c r="D88" s="10"/>
      <c r="E88" s="10"/>
      <c r="F88" s="10"/>
      <c r="G88" s="10"/>
      <c r="H88" s="10"/>
      <c r="I88" s="10"/>
      <c r="J88" s="4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</row>
    <row r="89" spans="1:47" s="26" customFormat="1" ht="17.25" x14ac:dyDescent="0.25">
      <c r="A89" s="10"/>
      <c r="B89" s="87"/>
      <c r="C89" s="10"/>
      <c r="D89" s="10"/>
      <c r="E89" s="10"/>
      <c r="F89" s="10"/>
      <c r="G89" s="10"/>
      <c r="H89" s="10"/>
      <c r="I89" s="10"/>
      <c r="J89" s="5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</row>
    <row r="90" spans="1:47" s="26" customFormat="1" ht="24" customHeight="1" x14ac:dyDescent="0.25">
      <c r="A90" s="10"/>
      <c r="B90" s="87"/>
      <c r="C90" s="10"/>
      <c r="D90" s="10"/>
      <c r="E90" s="10"/>
      <c r="F90" s="10"/>
      <c r="G90" s="10"/>
      <c r="H90" s="40"/>
      <c r="I90" s="40"/>
      <c r="J90" s="5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</row>
    <row r="91" spans="1:47" s="26" customFormat="1" ht="17.25" x14ac:dyDescent="0.25">
      <c r="A91" s="10"/>
      <c r="B91" s="87"/>
      <c r="C91" s="10"/>
      <c r="D91" s="10"/>
      <c r="E91" s="10"/>
      <c r="F91" s="10"/>
      <c r="G91" s="10"/>
      <c r="H91" s="50"/>
      <c r="I91" s="5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</row>
    <row r="92" spans="1:47" s="26" customFormat="1" ht="17.25" x14ac:dyDescent="0.25">
      <c r="A92" s="10"/>
      <c r="B92" s="87"/>
      <c r="C92" s="10"/>
      <c r="D92" s="10"/>
      <c r="E92" s="10"/>
      <c r="F92" s="10"/>
      <c r="G92" s="10"/>
      <c r="H92" s="50"/>
      <c r="I92" s="5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</row>
    <row r="93" spans="1:47" s="26" customFormat="1" x14ac:dyDescent="0.25">
      <c r="A93" s="10"/>
      <c r="B93" s="87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</row>
    <row r="94" spans="1:47" s="26" customFormat="1" x14ac:dyDescent="0.25">
      <c r="A94" s="10"/>
      <c r="B94" s="87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</row>
    <row r="95" spans="1:47" s="26" customFormat="1" x14ac:dyDescent="0.25">
      <c r="A95" s="10"/>
      <c r="B95" s="87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</row>
    <row r="96" spans="1:47" s="26" customFormat="1" x14ac:dyDescent="0.25">
      <c r="A96" s="10"/>
      <c r="B96" s="87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</row>
    <row r="97" spans="1:47" s="26" customFormat="1" x14ac:dyDescent="0.25">
      <c r="A97" s="10"/>
      <c r="B97" s="87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</row>
    <row r="98" spans="1:47" s="26" customFormat="1" x14ac:dyDescent="0.25">
      <c r="A98" s="10"/>
      <c r="B98" s="87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</row>
    <row r="99" spans="1:47" s="68" customFormat="1" ht="23.25" customHeight="1" x14ac:dyDescent="0.25">
      <c r="A99" s="10"/>
      <c r="B99" s="87"/>
      <c r="C99" s="10"/>
      <c r="D99" s="10"/>
      <c r="E99" s="10"/>
      <c r="F99" s="10"/>
      <c r="G99" s="10"/>
      <c r="H99" s="10"/>
      <c r="I99" s="10"/>
      <c r="J99" s="10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</row>
    <row r="101" spans="1:47" x14ac:dyDescent="0.25">
      <c r="J101" s="67"/>
    </row>
    <row r="102" spans="1:47" ht="88.5" customHeight="1" x14ac:dyDescent="0.25"/>
    <row r="103" spans="1:47" x14ac:dyDescent="0.25">
      <c r="H103" s="67"/>
      <c r="I103" s="67"/>
    </row>
    <row r="106" spans="1:47" ht="15.75" customHeight="1" x14ac:dyDescent="0.25"/>
    <row r="107" spans="1:47" ht="33" customHeight="1" x14ac:dyDescent="0.25"/>
    <row r="108" spans="1:47" ht="24.75" customHeight="1" x14ac:dyDescent="0.25"/>
    <row r="109" spans="1:47" ht="23.25" customHeight="1" x14ac:dyDescent="0.25"/>
    <row r="110" spans="1:47" ht="23.25" customHeight="1" x14ac:dyDescent="0.25"/>
    <row r="113" ht="24" customHeight="1" x14ac:dyDescent="0.25"/>
    <row r="115" ht="26.25" customHeight="1" x14ac:dyDescent="0.25"/>
    <row r="116" ht="22.5" customHeight="1" x14ac:dyDescent="0.25"/>
    <row r="117" ht="21.75" customHeight="1" x14ac:dyDescent="0.25"/>
    <row r="118" ht="23.25" customHeight="1" x14ac:dyDescent="0.25"/>
    <row r="119" ht="24" customHeight="1" x14ac:dyDescent="0.25"/>
    <row r="120" ht="20.25" customHeight="1" x14ac:dyDescent="0.25"/>
    <row r="125" ht="21" customHeight="1" x14ac:dyDescent="0.25"/>
  </sheetData>
  <mergeCells count="20">
    <mergeCell ref="F6:G6"/>
    <mergeCell ref="A11:G11"/>
    <mergeCell ref="A12:G12"/>
    <mergeCell ref="A9:G9"/>
    <mergeCell ref="A10:G10"/>
    <mergeCell ref="A79:G79"/>
    <mergeCell ref="A82:B82"/>
    <mergeCell ref="A86:B86"/>
    <mergeCell ref="A87:B87"/>
    <mergeCell ref="E72:F72"/>
    <mergeCell ref="E75:F75"/>
    <mergeCell ref="C76:D76"/>
    <mergeCell ref="E76:F76"/>
    <mergeCell ref="E67:F67"/>
    <mergeCell ref="A55:B55"/>
    <mergeCell ref="D55:F55"/>
    <mergeCell ref="C77:D77"/>
    <mergeCell ref="A78:G78"/>
    <mergeCell ref="A75:B75"/>
    <mergeCell ref="A76:B76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headerFooter>
    <oddFooter>Página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1c8af60-9246-49ac-8a50-f33c850745d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A7C685C45A4F448C549A0086B98AAA" ma:contentTypeVersion="6" ma:contentTypeDescription="Create a new document." ma:contentTypeScope="" ma:versionID="6d8ed22cc27c1e639826e688dabc6c55">
  <xsd:schema xmlns:xsd="http://www.w3.org/2001/XMLSchema" xmlns:xs="http://www.w3.org/2001/XMLSchema" xmlns:p="http://schemas.microsoft.com/office/2006/metadata/properties" xmlns:ns3="f1c8af60-9246-49ac-8a50-f33c850745d7" targetNamespace="http://schemas.microsoft.com/office/2006/metadata/properties" ma:root="true" ma:fieldsID="7455a367736c72e027ee61df89203bcc" ns3:_="">
    <xsd:import namespace="f1c8af60-9246-49ac-8a50-f33c850745d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8af60-9246-49ac-8a50-f33c850745d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6A73EE-5DF5-4935-8B7D-AF0F0D1754E1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f1c8af60-9246-49ac-8a50-f33c850745d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53AE0ED-0171-411E-B2F5-6FBB95D89C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8af60-9246-49ac-8a50-f33c850745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6C3540-E08E-41FF-9798-269792F4EF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Jose Ramirez Medina</dc:creator>
  <cp:lastModifiedBy>Luis Giovanni Puello Archetti</cp:lastModifiedBy>
  <cp:lastPrinted>2024-09-26T17:56:56Z</cp:lastPrinted>
  <dcterms:created xsi:type="dcterms:W3CDTF">2024-09-18T13:47:07Z</dcterms:created>
  <dcterms:modified xsi:type="dcterms:W3CDTF">2025-04-10T15:09:51Z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0x010100ABA7C685C45A4F448C549A0086B98AAA</vt:lpwstr>
  </property>
  <property fmtid="{D5CDD505-2E9C-101B-9397-08002B2CF9AE}" pid="3" name="MSIP_Label_7f2bcec3-c3a9-4868-9744-606b2001de26_Enabled">
    <vt:lpwstr>true</vt:lpwstr>
  </property>
  <property fmtid="{D5CDD505-2E9C-101B-9397-08002B2CF9AE}" pid="4" name="MSIP_Label_7f2bcec3-c3a9-4868-9744-606b2001de26_SetDate">
    <vt:lpwstr>2025-04-10T15:07:57Z</vt:lpwstr>
  </property>
  <property fmtid="{D5CDD505-2E9C-101B-9397-08002B2CF9AE}" pid="5" name="MSIP_Label_7f2bcec3-c3a9-4868-9744-606b2001de26_Method">
    <vt:lpwstr>Standard</vt:lpwstr>
  </property>
  <property fmtid="{D5CDD505-2E9C-101B-9397-08002B2CF9AE}" pid="6" name="MSIP_Label_7f2bcec3-c3a9-4868-9744-606b2001de26_Name">
    <vt:lpwstr>Informacion valiosa</vt:lpwstr>
  </property>
  <property fmtid="{D5CDD505-2E9C-101B-9397-08002B2CF9AE}" pid="7" name="MSIP_Label_7f2bcec3-c3a9-4868-9744-606b2001de26_SiteId">
    <vt:lpwstr>00983dbf-8138-4022-9021-e6a546c176e3</vt:lpwstr>
  </property>
  <property fmtid="{D5CDD505-2E9C-101B-9397-08002B2CF9AE}" pid="8" name="MSIP_Label_7f2bcec3-c3a9-4868-9744-606b2001de26_ActionId">
    <vt:lpwstr>1363f854-7891-47f6-bbee-98b8636e31f9</vt:lpwstr>
  </property>
  <property fmtid="{D5CDD505-2E9C-101B-9397-08002B2CF9AE}" pid="9" name="MSIP_Label_7f2bcec3-c3a9-4868-9744-606b2001de26_ContentBits">
    <vt:lpwstr>0</vt:lpwstr>
  </property>
  <property fmtid="{D5CDD505-2E9C-101B-9397-08002B2CF9AE}" pid="10" name="MSIP_Label_7f2bcec3-c3a9-4868-9744-606b2001de26_Tag">
    <vt:lpwstr>10, 3, 0, 1</vt:lpwstr>
  </property>
</Properties>
</file>