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ordaliza.gonzalez\Desktop\Adq. Equipos Tecnologico septiembre 2026\doc. obligatorio subir al portal\"/>
    </mc:Choice>
  </mc:AlternateContent>
  <xr:revisionPtr revIDLastSave="0" documentId="13_ncr:1_{C361A656-7D1E-408C-9377-C7444BBAFA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" sheetId="1" r:id="rId1"/>
    <sheet name="TABLAS DE VALORACIÓN" sheetId="2" r:id="rId2"/>
    <sheet name="Hoja1" sheetId="3" r:id="rId3"/>
  </sheets>
  <definedNames>
    <definedName name="_xlnm._FilterDatabase" localSheetId="0" hidden="1">'MATRIZ DE RIESGO'!$B$12:$F$13</definedName>
    <definedName name="_xlnm.Print_Area" localSheetId="0">'MATRIZ DE RIESGO'!$A$1:$AE$23</definedName>
    <definedName name="_xlnm.Print_Area" localSheetId="1">'TABLAS DE VALORACIÓN'!$A$1:$P$65</definedName>
    <definedName name="ASIGNACIÓN">#REF!</definedName>
    <definedName name="CLASE">#REF!</definedName>
    <definedName name="ETAPA">#REF!</definedName>
    <definedName name="FUENTE">#REF!</definedName>
    <definedName name="IMPACTO">#REF!</definedName>
    <definedName name="PROBABILIDAD">#REF!</definedName>
    <definedName name="TIPO">#REF!</definedName>
  </definedNames>
  <calcPr calcId="191029"/>
</workbook>
</file>

<file path=xl/calcChain.xml><?xml version="1.0" encoding="utf-8"?>
<calcChain xmlns="http://schemas.openxmlformats.org/spreadsheetml/2006/main">
  <c r="V24" i="1" l="1"/>
  <c r="V25" i="1"/>
  <c r="V26" i="1"/>
  <c r="V28" i="1"/>
  <c r="V29" i="1"/>
  <c r="V30" i="1"/>
  <c r="V31" i="1"/>
  <c r="V32" i="1"/>
  <c r="U24" i="1"/>
  <c r="U25" i="1"/>
  <c r="U26" i="1"/>
  <c r="U27" i="1"/>
  <c r="U28" i="1"/>
  <c r="U29" i="1"/>
  <c r="U30" i="1"/>
  <c r="U31" i="1"/>
  <c r="U32" i="1"/>
  <c r="T24" i="1"/>
  <c r="T25" i="1"/>
  <c r="T26" i="1"/>
  <c r="T27" i="1"/>
  <c r="T28" i="1"/>
  <c r="T29" i="1"/>
  <c r="T30" i="1"/>
  <c r="T31" i="1"/>
  <c r="T32" i="1"/>
  <c r="T23" i="1"/>
  <c r="R24" i="1"/>
  <c r="R25" i="1"/>
  <c r="R26" i="1"/>
  <c r="R27" i="1"/>
  <c r="V27" i="1" s="1"/>
  <c r="R28" i="1"/>
  <c r="R29" i="1"/>
  <c r="R30" i="1"/>
  <c r="R31" i="1"/>
  <c r="R32" i="1"/>
  <c r="N24" i="1"/>
  <c r="N27" i="1"/>
  <c r="N30" i="1"/>
  <c r="N31" i="1"/>
  <c r="M23" i="1"/>
  <c r="M24" i="1"/>
  <c r="M25" i="1"/>
  <c r="M26" i="1"/>
  <c r="M27" i="1"/>
  <c r="M28" i="1"/>
  <c r="M29" i="1"/>
  <c r="M30" i="1"/>
  <c r="M31" i="1"/>
  <c r="M32" i="1"/>
  <c r="L25" i="1"/>
  <c r="N25" i="1" s="1"/>
  <c r="L26" i="1"/>
  <c r="N26" i="1" s="1"/>
  <c r="L27" i="1"/>
  <c r="L28" i="1"/>
  <c r="N28" i="1" s="1"/>
  <c r="L29" i="1"/>
  <c r="N29" i="1" s="1"/>
  <c r="L30" i="1"/>
  <c r="L31" i="1"/>
  <c r="L32" i="1"/>
  <c r="N32" i="1" s="1"/>
  <c r="L24" i="1"/>
  <c r="J24" i="1"/>
  <c r="J25" i="1"/>
  <c r="J26" i="1"/>
  <c r="J27" i="1"/>
  <c r="J28" i="1"/>
  <c r="J29" i="1"/>
  <c r="J30" i="1"/>
  <c r="J31" i="1"/>
  <c r="J32" i="1"/>
  <c r="U23" i="1"/>
  <c r="R23" i="1"/>
  <c r="L23" i="1"/>
  <c r="J23" i="1"/>
  <c r="N23" i="1" s="1"/>
  <c r="U22" i="1"/>
  <c r="T22" i="1"/>
  <c r="R22" i="1"/>
  <c r="V22" i="1" s="1"/>
  <c r="M22" i="1"/>
  <c r="L22" i="1"/>
  <c r="J22" i="1"/>
  <c r="N22" i="1" s="1"/>
  <c r="U21" i="1"/>
  <c r="T21" i="1"/>
  <c r="R21" i="1"/>
  <c r="V21" i="1" s="1"/>
  <c r="M21" i="1"/>
  <c r="L21" i="1"/>
  <c r="J21" i="1"/>
  <c r="N21" i="1" s="1"/>
  <c r="U20" i="1"/>
  <c r="T20" i="1"/>
  <c r="R20" i="1"/>
  <c r="M20" i="1"/>
  <c r="L20" i="1"/>
  <c r="J20" i="1"/>
  <c r="U19" i="1"/>
  <c r="T19" i="1"/>
  <c r="R19" i="1"/>
  <c r="V19" i="1" s="1"/>
  <c r="M19" i="1"/>
  <c r="L19" i="1"/>
  <c r="J19" i="1"/>
  <c r="N19" i="1" s="1"/>
  <c r="U18" i="1"/>
  <c r="T18" i="1"/>
  <c r="R18" i="1"/>
  <c r="V18" i="1" s="1"/>
  <c r="M18" i="1"/>
  <c r="L18" i="1"/>
  <c r="J18" i="1"/>
  <c r="N18" i="1" s="1"/>
  <c r="U17" i="1"/>
  <c r="T17" i="1"/>
  <c r="R17" i="1"/>
  <c r="V17" i="1" s="1"/>
  <c r="M17" i="1"/>
  <c r="L17" i="1"/>
  <c r="J17" i="1"/>
  <c r="N17" i="1" s="1"/>
  <c r="U16" i="1"/>
  <c r="T16" i="1"/>
  <c r="R16" i="1"/>
  <c r="V16" i="1" s="1"/>
  <c r="M16" i="1"/>
  <c r="L16" i="1"/>
  <c r="J16" i="1"/>
  <c r="N16" i="1" s="1"/>
  <c r="U15" i="1"/>
  <c r="T15" i="1"/>
  <c r="R15" i="1"/>
  <c r="V15" i="1" s="1"/>
  <c r="M15" i="1"/>
  <c r="L15" i="1"/>
  <c r="J15" i="1"/>
  <c r="N15" i="1" s="1"/>
  <c r="U14" i="1"/>
  <c r="T14" i="1"/>
  <c r="R14" i="1"/>
  <c r="V14" i="1" s="1"/>
  <c r="M14" i="1"/>
  <c r="L14" i="1"/>
  <c r="J14" i="1"/>
  <c r="N14" i="1" s="1"/>
  <c r="K58" i="2"/>
  <c r="J58" i="2"/>
  <c r="I58" i="2"/>
  <c r="H58" i="2"/>
  <c r="G58" i="2"/>
  <c r="K57" i="2"/>
  <c r="J57" i="2"/>
  <c r="I57" i="2"/>
  <c r="H57" i="2"/>
  <c r="G57" i="2"/>
  <c r="K56" i="2"/>
  <c r="J56" i="2"/>
  <c r="I56" i="2"/>
  <c r="H56" i="2"/>
  <c r="G56" i="2"/>
  <c r="K55" i="2"/>
  <c r="J55" i="2"/>
  <c r="I55" i="2"/>
  <c r="H55" i="2"/>
  <c r="G55" i="2"/>
  <c r="K54" i="2"/>
  <c r="J54" i="2"/>
  <c r="I54" i="2"/>
  <c r="H54" i="2"/>
  <c r="G54" i="2"/>
  <c r="V20" i="1" l="1"/>
  <c r="N20" i="1"/>
  <c r="V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Lucía Céspedes García</author>
  </authors>
  <commentList>
    <comment ref="Y17" authorId="0" shapeId="0" xr:uid="{462E98FE-750A-4F96-82AE-72403977C82C}">
      <text>
        <r>
          <rPr>
            <b/>
            <sz val="9"/>
            <color indexed="81"/>
            <rFont val="Tahoma"/>
            <charset val="1"/>
          </rPr>
          <t>Lucía Céspedes García:</t>
        </r>
        <r>
          <rPr>
            <sz val="9"/>
            <color indexed="81"/>
            <rFont val="Tahoma"/>
            <charset val="1"/>
          </rPr>
          <t xml:space="preserve">
DGCP</t>
        </r>
      </text>
    </comment>
    <comment ref="Z18" authorId="0" shapeId="0" xr:uid="{F840B76B-4324-4681-BF47-D772DAF6C04F}">
      <text>
        <r>
          <rPr>
            <b/>
            <sz val="9"/>
            <color indexed="81"/>
            <rFont val="Tahoma"/>
            <charset val="1"/>
          </rPr>
          <t>Lucía Céspedes García:</t>
        </r>
        <r>
          <rPr>
            <sz val="9"/>
            <color indexed="81"/>
            <rFont val="Tahoma"/>
            <charset val="1"/>
          </rPr>
          <t xml:space="preserve">
CONVERSR CON EL CONSULTOR</t>
        </r>
      </text>
    </comment>
  </commentList>
</comments>
</file>

<file path=xl/sharedStrings.xml><?xml version="1.0" encoding="utf-8"?>
<sst xmlns="http://schemas.openxmlformats.org/spreadsheetml/2006/main" count="535" uniqueCount="324">
  <si>
    <t>Suempresa</t>
  </si>
  <si>
    <t>Código</t>
  </si>
  <si>
    <t>x</t>
  </si>
  <si>
    <t xml:space="preserve">
TABLA DE VALORACIÓN</t>
  </si>
  <si>
    <t>Versión 2</t>
  </si>
  <si>
    <t>Pág. 1 de 1</t>
  </si>
  <si>
    <t>Fecha</t>
  </si>
  <si>
    <t xml:space="preserve"> Tablas para valoración de riesgo según metodología propuesta por la Dirección General de Contratacciones Públicas en la "Guía para la Gestión Integral de Riesgos en el Proceso de Contratación". </t>
  </si>
  <si>
    <t>Ocultar esta hoja antes de remitir el anexo para revisión. No imprimir.</t>
  </si>
  <si>
    <t>Seleccione la opción de las listas desplegables en las columnas con títulos de color amarillo de acuerdo con las siguientes tablas.</t>
  </si>
  <si>
    <t>TABLA DE VALORACIÓN NÚM. 1</t>
  </si>
  <si>
    <t>TABLA DE VALORACIÓN NÚM. 2</t>
  </si>
  <si>
    <t>TABLA DE VALORACIÓN NÚM. 3</t>
  </si>
  <si>
    <t>Clase del Riesgo</t>
  </si>
  <si>
    <t>Descripción</t>
  </si>
  <si>
    <t>Fuente del Riesgo</t>
  </si>
  <si>
    <t>Etapas</t>
  </si>
  <si>
    <t>General</t>
  </si>
  <si>
    <t>es un riesgo de todos los Procesos de Contratación gestionados por la Institución, por lo cual está presente en toda su actividad contractual.</t>
  </si>
  <si>
    <t>Interno</t>
  </si>
  <si>
    <t>es un riesgo asociado a la operación, capacidad, o situación particular de la Institución (reputacional, tecnológico).</t>
  </si>
  <si>
    <t>Es la etapa dentro de la cual se realizan todas las actuaciones previas a la formalización del contrato, que incluyen las fases de planificación, de preparación, de convocatoria, de aclaraciones y respuestas a los oferentes, posibles adendas o enmiendas, de presentación, apertura y evaluación de ofertas y la adjudicación.</t>
  </si>
  <si>
    <t>Específico</t>
  </si>
  <si>
    <t>es un riesgo propio del Proceso de Contratación objeto de análisis.</t>
  </si>
  <si>
    <t>Externo</t>
  </si>
  <si>
    <t>es un riesgo relacionado con el sector del objeto del proceso de contratación o asociado a factores externos a la institución, como desastres económicos, existencia de monopolios o circunstancias electorales.</t>
  </si>
  <si>
    <t>Etapa precontractual</t>
  </si>
  <si>
    <t>Etapa contractual</t>
  </si>
  <si>
    <t>Luego de la adjudicación del proceso de contratación, inicia la etapa formalización y perfeccionamiento del contrato u orden de compra o de servicio, dentro de la cual se producen todas las actuaciones e incidencias vinculadas a su administración, gestión y ejecución, desde las condiciones de su inicio, las modificaciones contractuales, el equilibrio económico, hasta su terminación.</t>
  </si>
  <si>
    <t>Etapa postcontractual.</t>
  </si>
  <si>
    <t>Es la etapa que inicia con la terminación del contrato y que comprende el período de ejecución de las obligaciones posteriores y accesorias que puedan subsistir entre las partes, tales como garantías sobre productos, vicios ocultos o aquellas que se deriven de la liquidación del contrato u orden de compra o de servicio.</t>
  </si>
  <si>
    <t>TABLA DEL TIPO DE RIESGO SEGÚN SU DEFINICIÓN NÚM. 4</t>
  </si>
  <si>
    <t>TABLA DE VALORACIÓN NÚM. 5</t>
  </si>
  <si>
    <t>TABLA DE VALORACIÓN NÚM. 6</t>
  </si>
  <si>
    <t>TABLA DE VALORACIÓN NÚM. 7</t>
  </si>
  <si>
    <t>Tipo de riesgo</t>
  </si>
  <si>
    <t>Probabilidad del Riesgo</t>
  </si>
  <si>
    <t>Impacto del riesgo</t>
  </si>
  <si>
    <t>PRIORIDAD</t>
  </si>
  <si>
    <t xml:space="preserve">Categoría </t>
  </si>
  <si>
    <t>Valoración  </t>
  </si>
  <si>
    <t>Impacto</t>
  </si>
  <si>
    <t>Extremo</t>
  </si>
  <si>
    <t xml:space="preserve">Máxima prioridad; se requiere de acciones inmediatas. </t>
  </si>
  <si>
    <t xml:space="preserve">Riesgos Económicos </t>
  </si>
  <si>
    <t>Estos son resultados que se derivan del comportamiento del mercado, como la variación en los precios de los insumos, la escasez de suministros, la especulación, cambios de tasa o aranceles, entre otros factores.</t>
  </si>
  <si>
    <t>Raro (puede ocurrir excepcionalmente)</t>
  </si>
  <si>
    <t>Es casi imposible que ocurra.
Puede ocurrir en circunstancias excepcionales.</t>
  </si>
  <si>
    <t>Calificación 
Cualitativa</t>
  </si>
  <si>
    <t>Obstruye la ejecución del contrato de manera intranscendente.</t>
  </si>
  <si>
    <t>Dificulta la ejecución del contrato de manera baja. Aplicando mínimas se puede lograr el objeto contractual.</t>
  </si>
  <si>
    <t>Afecta la ejecución del contrato sin alterar el beneficio para las partes.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</si>
  <si>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</si>
  <si>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</si>
  <si>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Alto</t>
  </si>
  <si>
    <t xml:space="preserve">Alta prioridad; se requiere de acciones a corto plazo. Seguimiento periódico convenido. </t>
  </si>
  <si>
    <t>Riesgos Sociales o Políticos</t>
  </si>
  <si>
    <t>Estos son resultados que surgen de los cambios en las políticas gubernamentales y en las condiciones sociales que pueden afectar la implementación del contrato.</t>
  </si>
  <si>
    <t>Improbable (puede ocurrir ocasionalmente)</t>
  </si>
  <si>
    <t>Baja probabilidad de ocurrencia.
Es poco probable que ocurra, pero es posible.</t>
  </si>
  <si>
    <t>Calificación 
Cuantitativa</t>
  </si>
  <si>
    <t>Los sobrecostos no representan más del uno por ciento (1%) del valor del contrato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</si>
  <si>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</si>
  <si>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</si>
  <si>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(30%).</t>
  </si>
  <si>
    <t>Impacto sobre el valor del contrato en más de treinta por ciento (30%)</t>
  </si>
  <si>
    <t>Medio</t>
  </si>
  <si>
    <t xml:space="preserve">Prioridad moderada, se requiere de acciones a mediano plazo. Seguimiento periódico convenido (como mínimo dos veces en el año). </t>
  </si>
  <si>
    <t>Riesgos Operacionales</t>
  </si>
  <si>
    <t>Estos son resultados relacionados con la operatividad del contrato, como la disponibilidad suficiente del presupuesto oficial, el plazo adecuado, y los resultados derivados de procesos, procedimientos, parámetros, sistemas de información y tecnológicos, así como la falta de equipos humanos o técnicos adecuados o suficientes.</t>
  </si>
  <si>
    <t>Posible (puede ocurrir en cualquier momento futuro)</t>
  </si>
  <si>
    <t>Mediana probabilidad de ocurrencia.
Es probable que ocurra algunas veces.</t>
  </si>
  <si>
    <t>Categoría</t>
  </si>
  <si>
    <t xml:space="preserve">Insignificante </t>
  </si>
  <si>
    <t>Menor</t>
  </si>
  <si>
    <t xml:space="preserve">Moderado </t>
  </si>
  <si>
    <t>Mayor</t>
  </si>
  <si>
    <t>Catastrófico</t>
  </si>
  <si>
    <t>Bajo</t>
  </si>
  <si>
    <t>Baja prioridad; no son necesarias acciones adicionales. Las acciones de la institución son suficientes para la prevención del riesgo. Evaluar la posibilidad de retener el riesgo</t>
  </si>
  <si>
    <t>Riesgos Financieros</t>
  </si>
  <si>
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</si>
  <si>
    <t>Probable (probablemente va a ocurrir)</t>
  </si>
  <si>
    <t>Alta probabilidad de ocurrencia.
Es probable que ocurra varias veces</t>
  </si>
  <si>
    <t>Valoración</t>
  </si>
  <si>
    <t>Riesgos Regulatorios</t>
  </si>
  <si>
    <t>Derivados de cambios regulatorios o reglamentarios que afecten la ecuación económica del contrato.</t>
  </si>
  <si>
    <t>Casi seguro (ocurre en la mayoría de las circunstancias)</t>
  </si>
  <si>
    <t>Muy alta probabilidad de ocurrencia.
Es probable que ocurra muchas veces.</t>
  </si>
  <si>
    <t>Riesgos de la Naturaleza</t>
  </si>
  <si>
    <t>son los eventos naturales previsibles en los cuales no hay intervención humana que puedan tener impacto en la ejecución del contrato, por ejemplo, los temblores, inundaciones, lluvias, sequías, entre otros.</t>
  </si>
  <si>
    <t>TABLA DE PERIODICIDAD DEL TRATAMIENTO O MONITOREO NÚM 10</t>
  </si>
  <si>
    <t>Riesgos Ambientales</t>
  </si>
  <si>
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</si>
  <si>
    <t>TABLA RESPOSABLE SE IMPLMENTAREL TRATAMIENTO N.ÚM. 8</t>
  </si>
  <si>
    <t>TABLA DE EJECUCIÓN DEL CONTRATO N.ÚM. 9</t>
  </si>
  <si>
    <t>Periodicidad</t>
  </si>
  <si>
    <t>Diaria</t>
  </si>
  <si>
    <t>Riesgos Antrópicos</t>
  </si>
  <si>
    <t>son aquellos riesgos que son causados o influenciados por la actividad humana. Esto significa que son riesgos que no existirían sin la presencia y el comportamiento humano, y que son consecuencia de nuestra interacción con el medio ambiente y con otros seres vivos.</t>
  </si>
  <si>
    <t>Responsable por implementar el tratamiento</t>
  </si>
  <si>
    <t>Institución</t>
  </si>
  <si>
    <t>¿Afecta la ejecución del contrato?</t>
  </si>
  <si>
    <t>Si</t>
  </si>
  <si>
    <t>Semanal</t>
  </si>
  <si>
    <t>Riesgos Tecnológicos</t>
  </si>
  <si>
    <t xml:space="preserve"> son los derivados de fallas en los sistemas de comunicación de voz y de datos, suspensión de servicios públicos, nuevos desarrollos tecnológicos o estándares que deben ser tenidos en cuenta para la ejecución del contrato, obsolescencia tecnológica.</t>
  </si>
  <si>
    <t>Proveedor</t>
  </si>
  <si>
    <t>No</t>
  </si>
  <si>
    <t>Quincenal</t>
  </si>
  <si>
    <t>Riesgos de Corrupción</t>
  </si>
  <si>
    <t>Es la probabilidad de que, por acción u omisión, uso indebido del poder, de los recursos o de la información, se lesionen los intereses de una institución y en consecuencia del Estado, para la obtención de un beneficio particular.</t>
  </si>
  <si>
    <t>Institución y Proveedor</t>
  </si>
  <si>
    <t>Mensual</t>
  </si>
  <si>
    <t>Riesgos de Cumplimiento</t>
  </si>
  <si>
    <t>Es la probabilidad de que ocurra un incumplimiento que implique una consecuencia negativa de afectación a la reputación institucional, sus finanzas u operaciones en general.</t>
  </si>
  <si>
    <t>Bimestral</t>
  </si>
  <si>
    <t>Riesgos de Integridad</t>
  </si>
  <si>
    <t>Es la probabilidad de que ocurra un incumplimiento que comprometa la integridad y transparencia del proceso de contratación y que afecte de manera negativa la reputación de la organización, sus finanzas o sus operaciones en general.</t>
  </si>
  <si>
    <t>Trimestral</t>
  </si>
  <si>
    <t>Cuatrimestral</t>
  </si>
  <si>
    <t>Semestral</t>
  </si>
  <si>
    <t>Anual</t>
  </si>
  <si>
    <t>Permanente</t>
  </si>
  <si>
    <t>Valoración (combinación de probabilidad y valoración)</t>
  </si>
  <si>
    <t>Categoría del riesgo</t>
  </si>
  <si>
    <t>Valoración del riesgo</t>
  </si>
  <si>
    <t>16,20 y 25</t>
  </si>
  <si>
    <t>Riesgo Extremo</t>
  </si>
  <si>
    <t>10  12 y 15</t>
  </si>
  <si>
    <t>Riesgo Alto</t>
  </si>
  <si>
    <t>Categoria</t>
  </si>
  <si>
    <t>Insignificante</t>
  </si>
  <si>
    <t>Moderado</t>
  </si>
  <si>
    <t>5, 6, 8 y 9</t>
  </si>
  <si>
    <t>Riesgo Medio</t>
  </si>
  <si>
    <t>1, 2. 3 y  4</t>
  </si>
  <si>
    <t>Riesgo Bajo</t>
  </si>
  <si>
    <t>Probabilidad</t>
  </si>
  <si>
    <t>Improbable (puede ocurrir ocasionalmente)</t>
  </si>
  <si>
    <t>Paleta de Colores</t>
  </si>
  <si>
    <t>Posible (puede ocurrir en cualquier momento futuro)</t>
  </si>
  <si>
    <t>#2A5B30</t>
  </si>
  <si>
    <t>Probable (probablemente va a ocurrir)</t>
  </si>
  <si>
    <t>#F5D33D</t>
  </si>
  <si>
    <t>Casi cierto (ocurre en la mayoría de circunstancias)</t>
  </si>
  <si>
    <t>#F08730</t>
  </si>
  <si>
    <t>#952E3E</t>
  </si>
  <si>
    <t>Riesgos Asociados</t>
  </si>
  <si>
    <t>Etapa</t>
  </si>
  <si>
    <t>Desconocimiento técnico básico de la contratación Pública</t>
  </si>
  <si>
    <t>Desvinculación del Plan Anual de Compras con el Plan Estratégico y Plan Operativo.</t>
  </si>
  <si>
    <t>Ausencia de estudio de mercado en el proceso de construcción del PACC</t>
  </si>
  <si>
    <t>Falta de oportunidad en el conocimiento del presupuesto anual Institucional.</t>
  </si>
  <si>
    <t>Desconocimiento del catálogo de Uso común de Bienes y Servicios.</t>
  </si>
  <si>
    <t>Falta de permisos requeridos para llevar a cabo el proceso.</t>
  </si>
  <si>
    <t>Desconocimiento técnico básico de la contratación pública.</t>
  </si>
  <si>
    <t>Desconocimiento de tipos de procedimientos y umbrales.</t>
  </si>
  <si>
    <t>Ausencia de capacidad técnica para la construcción de criterios de evaluación y adjudicación.</t>
  </si>
  <si>
    <t>Revisión deficiente de los diferentes miembros del comité de compras de las bases de los procesos.</t>
  </si>
  <si>
    <t>Ejecución de compras entendidas como urgentes.</t>
  </si>
  <si>
    <t>Compras no progamadas apresuradas.</t>
  </si>
  <si>
    <t>Ausencia de fondos por ausencia de planificación.</t>
  </si>
  <si>
    <t>Sobrecarga de trabajo al personal técnico encargado de preparar los procesos.</t>
  </si>
  <si>
    <t>Desconocimiento técnico de los niveles de complejidad de lo requerido para el establecimiento de plazos razonables.</t>
  </si>
  <si>
    <t>No asentar en actas las deliberaciones del comité que condujeron a determinadas decisiones.</t>
  </si>
  <si>
    <t xml:space="preserve">Desconocimiento de los actos administrativos derivados del inicio de un procedimiento. </t>
  </si>
  <si>
    <t>Ausencia de inducción al proceso de peritaje.</t>
  </si>
  <si>
    <t>Ausencia de aplicación de filtro de conflicto de interés a comisión de peritos.</t>
  </si>
  <si>
    <t>Inobservancia de requisitos exigibles para mejorar las ofertas presentadas: certificaciones, cartas de fabricante, cartas de experiencia en el mercado, habilitaciones para funcionamiento, personal capacitado, etc.</t>
  </si>
  <si>
    <t>Desconocimiento técnico básico de la contratación Pública.</t>
  </si>
  <si>
    <t>Desconocimiento del manejo del portal transaccional.</t>
  </si>
  <si>
    <t>Reiteración de los mismos proveedores invitados a todos los procesos, en las modalidades.</t>
  </si>
  <si>
    <t>Publicar la información del procedimiento solo en el portal transaccional y no en el portal de transparencia institucional.</t>
  </si>
  <si>
    <t>Problemas técnicos del portal transaccional.</t>
  </si>
  <si>
    <t>Retrasos en la elaboración del contrato</t>
  </si>
  <si>
    <t>Selección incorrecta del ítem de compra.</t>
  </si>
  <si>
    <t>No validar posibles ofertas presentadas en el portal transaccional.</t>
  </si>
  <si>
    <t>Delegación del presidente del comité de compras y el área legal.</t>
  </si>
  <si>
    <t>Desconocimiento del carácter público de los actos de apertura.</t>
  </si>
  <si>
    <t>Falta de debida diligencia a los notarios actuantes para determinar posibles conflictos de interés.</t>
  </si>
  <si>
    <t>Desconocimiento de los criterios de evaluación.</t>
  </si>
  <si>
    <t>Evaluación subjetiva y no conforme al pliego.</t>
  </si>
  <si>
    <t>Carga de ofertas físicas fuera del plazo en el Portal Transaccional.</t>
  </si>
  <si>
    <t>Falta de publicación de los actos administrativos llevados a cabo, tales como informes periciales.</t>
  </si>
  <si>
    <t>Ausencia de acto administrativo de adjudicación dentro del plazo establecido.</t>
  </si>
  <si>
    <t>Dilación en la elaboración y aprobación del acto adminsitrativo de adjudicación por parte del comité de compras.</t>
  </si>
  <si>
    <t>Ausencia de herramienta para el control de entrega de lo adjudicado.</t>
  </si>
  <si>
    <t>Ausencia de herramientas de medición de satisfacción de los términos de entrega.</t>
  </si>
  <si>
    <t>Ausencia de Registro de incumplimiento de proveedores</t>
  </si>
  <si>
    <t>Demanda de servicios superior a la cubierta por el contrato.</t>
  </si>
  <si>
    <t>Ausencia de herramientas y controles financieros.</t>
  </si>
  <si>
    <t>Ausencia de seguimiento eficaz en la ejecución del pago.</t>
  </si>
  <si>
    <t>Desconocimiento de conflicto de interés.</t>
  </si>
  <si>
    <t>logo</t>
  </si>
  <si>
    <t>suempresa</t>
  </si>
  <si>
    <t xml:space="preserve">MATRIZ DE IDENTIFICACIÓN, VALORACIÓN Y ASIGNACIÓN DE RIESGOS
</t>
  </si>
  <si>
    <t>Procesos de Compra</t>
  </si>
  <si>
    <t xml:space="preserve">NÚMERO DE PROCESO DE REFERENCIA </t>
  </si>
  <si>
    <t>ANEXO NÚM.</t>
  </si>
  <si>
    <t>FECHA</t>
  </si>
  <si>
    <t xml:space="preserve">Elaborado de conformidad con la metodología propuesta por la Dirección General de Contratacciones Públicas en la "Guía para la Gestión Integral de Riesgos en el Proceso de Contratación". </t>
  </si>
  <si>
    <t xml:space="preserve">MATRIZ DE GESTIÓN DE RIESGO </t>
  </si>
  <si>
    <t>IDENTIFICACIÓN DEL RIESGO</t>
  </si>
  <si>
    <t>VALORACIÓN DEL RIESGO</t>
  </si>
  <si>
    <t>EVALUACIÓN DEL CONTROL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</si>
  <si>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</si>
  <si>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</si>
  <si>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</si>
  <si>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</si>
  <si>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</si>
  <si>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</si>
  <si>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</si>
  <si>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</si>
  <si>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</si>
  <si>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CATEGORÍA</t>
  </si>
  <si>
    <t>¿A QUIEN SE LE ASIGNA?</t>
  </si>
  <si>
    <t>TRATAMIENTO/CONTROLES A SER IMPLEMENTADOS</t>
  </si>
  <si>
    <t>IMPACTO DESPUES DE TRATAMIENTO</t>
  </si>
  <si>
    <t>¿AFECTA LA EJECUCIÓN DEL PROCESO DE CONTRATACIÓN?</t>
  </si>
  <si>
    <t>¿AFECTA LA EJECUCIÓN DEL  CONTRATO?</t>
  </si>
  <si>
    <t>PERSONA RESPONSABLE DE IMPLEMENTAR EL TRATAMIENTO</t>
  </si>
  <si>
    <t>ETAPA/ FECHA ESTIMADA EN QUE SE INICIA EL TRATAMIENTO</t>
  </si>
  <si>
    <t>ETAPA/FECHA ESTIMADA QUE SE COMPLETA EL TRATAMIENTO</t>
  </si>
  <si>
    <t>MONITOREO Y REVISIÓN</t>
  </si>
  <si>
    <t>¿CÓMO SE REALIZA EL MONITOREO?</t>
  </si>
  <si>
    <t>¿PERIODICIDAD?</t>
  </si>
  <si>
    <t>Ineficiencia en el uso de los fondos públicos.</t>
  </si>
  <si>
    <t>Planificación / UOCC / DAF</t>
  </si>
  <si>
    <t>Alinear PAC con PEI/POA y presupuesto; revisión y aprobación por Comité de Compras; seguimiento trimestral a desviaciones.</t>
  </si>
  <si>
    <t>Planificación y DAF</t>
  </si>
  <si>
    <t>Abril 2026</t>
  </si>
  <si>
    <t>Revisión del PAC vs. POA/presupuesto y actas de aprobación.</t>
  </si>
  <si>
    <t>Criterios de evaluación subjetivos o inexistentes.</t>
  </si>
  <si>
    <t>UOCC / área requirente / peritos</t>
  </si>
  <si>
    <t>Designar peritos idóneos; validar fichas técnicas/TDR; capacitar en evaluación objetiva y dejar evidencia de revisión legal y técnica.</t>
  </si>
  <si>
    <t>UOCC y Jurídica</t>
  </si>
  <si>
    <t>Revisión de expedientes, TDR y matrices de evaluación.</t>
  </si>
  <si>
    <t>Retraso en el proceso de Compras</t>
  </si>
  <si>
    <t>UOCC / TI / DGCP</t>
  </si>
  <si>
    <t>Plan de contingencia ante fallas del portal, evidencia de incidentes, uso de canales oficiales alternos y control de plazos.</t>
  </si>
  <si>
    <t>UOCC y TI</t>
  </si>
  <si>
    <t>Bitácora de incidentes y tiempos muertos del portal.</t>
  </si>
  <si>
    <t>Cancelación de acto de apertura por ausencia de notario.</t>
  </si>
  <si>
    <t>UOCC / CCC / Jurídica</t>
  </si>
  <si>
    <t>Programar convocatorias y actos con suplencia definida; confirmar disponibilidad de notario y miembros del comité; actas de contingencia.</t>
  </si>
  <si>
    <t>UOCC</t>
  </si>
  <si>
    <t>Verificación de agenda, convocatorias y actas.</t>
  </si>
  <si>
    <t>Aplicación de criterios no contenidos en el pliego.</t>
  </si>
  <si>
    <t>Peritos / UOCC / CCC</t>
  </si>
  <si>
    <t>Aplicar matriz de evaluación aprobada en pliego; doble revisión técnica-jurídica; declaración de ausencia de conflicto de interés.</t>
  </si>
  <si>
    <t>UOCC y Función de Cumplimiento</t>
  </si>
  <si>
    <t>Auditoría de expedientes y revisión de informes periciales.</t>
  </si>
  <si>
    <t>Retrasos en el procesos de compras</t>
  </si>
  <si>
    <t>CCC / UOCC</t>
  </si>
  <si>
    <t>Calendario de hitos del proceso; alertas de vencimiento; seguimiento a actas y adjudicación por parte de la presidencia del comité.</t>
  </si>
  <si>
    <t>CCC</t>
  </si>
  <si>
    <t>Tablero de tiempos del proceso y revisión de actas.</t>
  </si>
  <si>
    <t>Jurídica / UOCC</t>
  </si>
  <si>
    <t>Modelo estandarizado de contrato, lista de chequeo documental y plazo máximo para formalización posterior a adjudicación.</t>
  </si>
  <si>
    <t>Jurídica</t>
  </si>
  <si>
    <t>Control de tiempos entre adjudicación y firma de contrato.</t>
  </si>
  <si>
    <t>Entrega incompleta en términos de cantidades de los bienes adjudicados.</t>
  </si>
  <si>
    <t>Almacén / área requirente / UOCC</t>
  </si>
  <si>
    <t>Acta de recepción conforme, verificación contra contrato/ficha técnica y evaluación del desempeño del proveedor.</t>
  </si>
  <si>
    <t>Almacén y área requirente</t>
  </si>
  <si>
    <t>Muestreo de recepciones, actas y evaluación de proveedores.</t>
  </si>
  <si>
    <t>Dilación en gestión de pago.</t>
  </si>
  <si>
    <t>Finanzas / DAF / UOCC</t>
  </si>
  <si>
    <t>Flujo de aprobación y control documental para pago; conciliación entre contrato, recepción conforme, factura y certificaciones.</t>
  </si>
  <si>
    <t>Finanzas</t>
  </si>
  <si>
    <t>Revisión de expedientes de pago y tiempos de trámite.</t>
  </si>
  <si>
    <t>Riesgos de Cumplimiento / Soborno</t>
  </si>
  <si>
    <t>Fraccionamiento indebido de compras o contrataciones para evadir umbrales, controles o procedimientos de selección.</t>
  </si>
  <si>
    <t>Violación de la Ley 47-25, nulidad del proceso, sanciones y afectación reputacional.</t>
  </si>
  <si>
    <t>UOCC / DAF / Función de Cumplimiento</t>
  </si>
  <si>
    <t>Reducir Probabilidad</t>
  </si>
  <si>
    <t>Revisión de consolidación de necesidades, análisis por rubro, alertas de recurrencia y validación del PAC antes de convocar.</t>
  </si>
  <si>
    <t>Conflicto de interés no declarado por miembros del comité, peritos, UOCC o áreas requirentes.</t>
  </si>
  <si>
    <t>Sesgo en la evaluación, direccionamiento de la adjudicación, investigaciones y sanciones.</t>
  </si>
  <si>
    <t>CCC / UOCC / Función de Cumplimiento</t>
  </si>
  <si>
    <t>Función de Cumplimiento</t>
  </si>
  <si>
    <t>Declaraciones de conflicto de interés, debida diligencia interna y exclusión del proceso cuando aplique.</t>
  </si>
  <si>
    <t>Debida diligencia insuficiente a proveedores, contratistas, peritos externos o socios de negocio antes de adjudicar.</t>
  </si>
  <si>
    <t>Contratación de terceros con antecedentes, incompatibilidades o alto riesgo de soborno.</t>
  </si>
  <si>
    <t>UOCC / Jurídica / Función de Cumplimiento</t>
  </si>
  <si>
    <t>Aplicación de debida diligencia externa, verificación documental y validación de prohibiciones e inhabilidades.</t>
  </si>
  <si>
    <t>Filtración o uso indebido de información privilegiada del proceso (pliegos, presupuestos, criterios, ofertas).</t>
  </si>
  <si>
    <t>Ventaja indebida a oferentes, impugnaciones, nulidad y daño reputacional.</t>
  </si>
  <si>
    <t>UOCC / TI / Jurídica</t>
  </si>
  <si>
    <t>TI y UOCC</t>
  </si>
  <si>
    <t>Control de accesos, confidencialidad, trazabilidad documental y restricción de edición/consulta en carpetas y sistemas.</t>
  </si>
  <si>
    <t>Riesgos Financieros / Cumplimiento</t>
  </si>
  <si>
    <t>Inicio de procesos sin disponibilidad presupuestaria suficiente o con certificaciones tardías/inconsistentes.</t>
  </si>
  <si>
    <t>Suspensión del proceso, retrasos en contratación y compromisos sin respaldo presupuestario.</t>
  </si>
  <si>
    <t>DAF / Presupuesto / UOCC</t>
  </si>
  <si>
    <t>DAF</t>
  </si>
  <si>
    <t>Validación previa de apropiación, cuota y compromiso; checklist financiera obligatoria antes de convocar o adjudicar.</t>
  </si>
  <si>
    <t>Riesgos Operacionales / Cumplimiento</t>
  </si>
  <si>
    <t>Expediente de contratación incompleto, desactualizado o sin trazabilidad de las decisiones adoptadas.</t>
  </si>
  <si>
    <t>Observaciones de órganos de control, dificultad para auditoría y debilidad probatoria del proceso.</t>
  </si>
  <si>
    <t>UOCC / OAI / DAF</t>
  </si>
  <si>
    <t>Lista maestra de documentos por expediente, control de versiones y revisión de integridad documental antes del cierre de cada etapa.</t>
  </si>
  <si>
    <t>Riesgos de Transparencia / Cumplimiento</t>
  </si>
  <si>
    <t>Incumplimiento de publicación o actualización oportuna en Portal Transaccional, transparencia u OAI.</t>
  </si>
  <si>
    <t>Falta de publicidad, reclamos de oferentes, observaciones de control y pérdida de confianza.</t>
  </si>
  <si>
    <t>UOCC / OAI / Comunicaciones</t>
  </si>
  <si>
    <t>OAI y UOCC</t>
  </si>
  <si>
    <t>Cronograma de publicaciones obligatorias, revisión cruzada y evidencia de carga/publicación.</t>
  </si>
  <si>
    <t>Riesgos Operacionales / Calidad</t>
  </si>
  <si>
    <t>Recepción de bienes o servicios sin validación plena de conformidad con contrato, TDR o ficha técnica.</t>
  </si>
  <si>
    <t>Aceptación de entregables no conformes, sobrecostos, retrabajos o afectación al servicio público.</t>
  </si>
  <si>
    <t>Inspección/recepción con checklist, acta de conformidad y evaluación de desempeño del proveedor.</t>
  </si>
  <si>
    <t>Riesgos Financieros / Soborno</t>
  </si>
  <si>
    <t>Pago a proveedor sin expediente completo, sin recepción conforme o con documentos inconsistentes.</t>
  </si>
  <si>
    <t>Pagos improcedentes, pérdidas financieras, hallazgos de control y posibles actos de corrupción.</t>
  </si>
  <si>
    <t>Segregación de funciones, validación documental previa al pago y conciliación entre contrato, factura y recepción.</t>
  </si>
  <si>
    <t>Riesgos Tecnológicos / Cumplimiento</t>
  </si>
  <si>
    <t>Manipulación, alteración o eliminación no autorizada de documentos o registros digitales del proceso.</t>
  </si>
  <si>
    <t>Pérdida de evidencia, imposibilidad de trazabilidad, investigaciones y afectación reputacional.</t>
  </si>
  <si>
    <t>TI / UOCC / OAI</t>
  </si>
  <si>
    <t>TI</t>
  </si>
  <si>
    <t>Control de accesos, respaldos, bitácoras de auditoría y restricciones por rol en sistemas y carpetas compartidas.</t>
  </si>
  <si>
    <t>PRO CONSUMIDOR-DAF-CM-2026-0007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</si>
</sst>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dd/mm/yy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6" tint="-0.49998474074526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2"/>
      <color rgb="FF000000"/>
      <name val="Arial"/>
      <family val="2"/>
    </font>
    <font>
      <b/>
      <sz val="16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9"/>
      <color rgb="FF000000"/>
      <name val="Arial"/>
      <family val="2"/>
    </font>
    <font>
      <sz val="12"/>
      <color rgb="FF00206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sz val="11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A5B30"/>
        <bgColor indexed="64"/>
      </patternFill>
    </fill>
    <fill>
      <patternFill patternType="solid">
        <fgColor rgb="FFF5D33D"/>
        <bgColor indexed="64"/>
      </patternFill>
    </fill>
    <fill>
      <patternFill patternType="solid">
        <fgColor rgb="FFF08730"/>
        <bgColor indexed="64"/>
      </patternFill>
    </fill>
    <fill>
      <patternFill patternType="solid">
        <fgColor rgb="FF952E3E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/>
  </cellStyleXfs>
  <cellXfs count="167">
    <xf numFmtId="0" fontId="0" fillId="0" borderId="0" xfId="0"/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14" fontId="5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7" fillId="17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wrapText="1"/>
      <protection locked="0"/>
    </xf>
    <xf numFmtId="14" fontId="9" fillId="0" borderId="0" xfId="0" applyNumberFormat="1" applyFont="1" applyAlignment="1" applyProtection="1">
      <alignment wrapText="1"/>
      <protection locked="0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0" xfId="0" applyFont="1" applyBorder="1" applyProtection="1">
      <protection locked="0"/>
    </xf>
    <xf numFmtId="0" fontId="9" fillId="0" borderId="6" xfId="0" applyFont="1" applyBorder="1" applyProtection="1">
      <protection locked="0"/>
    </xf>
    <xf numFmtId="0" fontId="9" fillId="0" borderId="11" xfId="0" applyFont="1" applyBorder="1" applyProtection="1">
      <protection locked="0"/>
    </xf>
    <xf numFmtId="0" fontId="9" fillId="0" borderId="0" xfId="0" applyFont="1" applyProtection="1"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9" fillId="5" borderId="7" xfId="0" applyFont="1" applyFill="1" applyBorder="1" applyProtection="1">
      <protection locked="0"/>
    </xf>
    <xf numFmtId="0" fontId="9" fillId="5" borderId="0" xfId="0" applyFont="1" applyFill="1" applyProtection="1">
      <protection locked="0"/>
    </xf>
    <xf numFmtId="0" fontId="9" fillId="0" borderId="15" xfId="0" applyFont="1" applyBorder="1" applyProtection="1">
      <protection locked="0"/>
    </xf>
    <xf numFmtId="0" fontId="16" fillId="5" borderId="7" xfId="0" applyFont="1" applyFill="1" applyBorder="1" applyAlignment="1" applyProtection="1">
      <alignment horizontal="left" vertical="center"/>
      <protection locked="0"/>
    </xf>
    <xf numFmtId="0" fontId="16" fillId="5" borderId="0" xfId="0" applyFont="1" applyFill="1" applyAlignment="1" applyProtection="1">
      <alignment horizontal="left" vertical="center"/>
      <protection locked="0"/>
    </xf>
    <xf numFmtId="0" fontId="9" fillId="5" borderId="7" xfId="0" applyFont="1" applyFill="1" applyBorder="1" applyAlignment="1" applyProtection="1">
      <alignment vertical="center"/>
      <protection locked="0"/>
    </xf>
    <xf numFmtId="0" fontId="9" fillId="5" borderId="0" xfId="0" applyFont="1" applyFill="1" applyAlignment="1" applyProtection="1">
      <alignment vertical="center"/>
      <protection locked="0"/>
    </xf>
    <xf numFmtId="0" fontId="9" fillId="0" borderId="7" xfId="0" applyFont="1" applyBorder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vertical="center" wrapText="1"/>
      <protection locked="0"/>
    </xf>
    <xf numFmtId="0" fontId="9" fillId="0" borderId="15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7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14" fontId="9" fillId="0" borderId="0" xfId="0" applyNumberFormat="1" applyFont="1" applyProtection="1">
      <protection locked="0"/>
    </xf>
    <xf numFmtId="0" fontId="12" fillId="2" borderId="5" xfId="0" applyFont="1" applyFill="1" applyBorder="1" applyAlignment="1" applyProtection="1">
      <alignment vertical="center"/>
      <protection locked="0"/>
    </xf>
    <xf numFmtId="0" fontId="12" fillId="2" borderId="9" xfId="0" applyFont="1" applyFill="1" applyBorder="1" applyAlignment="1" applyProtection="1">
      <alignment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wrapText="1"/>
      <protection locked="0"/>
    </xf>
    <xf numFmtId="0" fontId="4" fillId="0" borderId="1" xfId="0" applyFont="1" applyBorder="1" applyProtection="1">
      <protection locked="0"/>
    </xf>
    <xf numFmtId="0" fontId="18" fillId="5" borderId="1" xfId="0" applyFont="1" applyFill="1" applyBorder="1" applyAlignment="1" applyProtection="1">
      <alignment horizontal="center" vertical="center" wrapText="1"/>
      <protection locked="0"/>
    </xf>
    <xf numFmtId="0" fontId="9" fillId="9" borderId="5" xfId="0" applyFont="1" applyFill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wrapText="1"/>
      <protection locked="0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7" fillId="5" borderId="0" xfId="0" applyFont="1" applyFill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18" fillId="5" borderId="0" xfId="0" applyFont="1" applyFill="1" applyAlignment="1" applyProtection="1">
      <alignment horizontal="center" vertical="center" wrapText="1"/>
      <protection locked="0"/>
    </xf>
    <xf numFmtId="0" fontId="9" fillId="5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Protection="1">
      <protection locked="0"/>
    </xf>
    <xf numFmtId="0" fontId="9" fillId="0" borderId="12" xfId="0" applyFont="1" applyBorder="1" applyProtection="1"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justify" vertical="center"/>
      <protection locked="0"/>
    </xf>
    <xf numFmtId="0" fontId="9" fillId="0" borderId="0" xfId="0" applyFont="1"/>
    <xf numFmtId="0" fontId="13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11" borderId="1" xfId="0" applyFont="1" applyFill="1" applyBorder="1" applyAlignment="1" applyProtection="1">
      <alignment vertical="center"/>
      <protection locked="0"/>
    </xf>
    <xf numFmtId="0" fontId="9" fillId="12" borderId="1" xfId="0" applyFont="1" applyFill="1" applyBorder="1" applyAlignment="1" applyProtection="1">
      <alignment horizontal="center" vertical="center"/>
      <protection locked="0"/>
    </xf>
    <xf numFmtId="0" fontId="9" fillId="13" borderId="1" xfId="0" applyFont="1" applyFill="1" applyBorder="1" applyAlignment="1" applyProtection="1">
      <alignment vertical="center"/>
      <protection locked="0"/>
    </xf>
    <xf numFmtId="0" fontId="9" fillId="14" borderId="1" xfId="0" applyFont="1" applyFill="1" applyBorder="1" applyAlignment="1" applyProtection="1">
      <alignment vertical="center"/>
      <protection locked="0"/>
    </xf>
    <xf numFmtId="0" fontId="9" fillId="0" borderId="8" xfId="0" applyFont="1" applyBorder="1" applyProtection="1">
      <protection locked="0"/>
    </xf>
    <xf numFmtId="0" fontId="9" fillId="10" borderId="2" xfId="0" applyFont="1" applyFill="1" applyBorder="1" applyAlignment="1" applyProtection="1">
      <alignment horizontal="center" vertical="center"/>
      <protection locked="0"/>
    </xf>
    <xf numFmtId="0" fontId="9" fillId="10" borderId="0" xfId="0" applyFont="1" applyFill="1" applyAlignment="1" applyProtection="1">
      <alignment horizontal="center" vertical="center"/>
      <protection locked="0"/>
    </xf>
    <xf numFmtId="0" fontId="20" fillId="5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left" vertical="center" wrapText="1"/>
      <protection locked="0"/>
    </xf>
    <xf numFmtId="0" fontId="12" fillId="11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 applyProtection="1">
      <alignment horizontal="center" vertical="center"/>
      <protection locked="0"/>
    </xf>
    <xf numFmtId="0" fontId="12" fillId="13" borderId="1" xfId="0" applyFont="1" applyFill="1" applyBorder="1" applyAlignment="1" applyProtection="1">
      <alignment horizontal="center" vertical="center"/>
      <protection locked="0"/>
    </xf>
    <xf numFmtId="0" fontId="12" fillId="14" borderId="1" xfId="0" applyFont="1" applyFill="1" applyBorder="1" applyAlignment="1" applyProtection="1">
      <alignment horizontal="center" vertical="center"/>
      <protection locked="0"/>
    </xf>
    <xf numFmtId="0" fontId="12" fillId="11" borderId="1" xfId="0" applyFont="1" applyFill="1" applyBorder="1" applyAlignment="1" applyProtection="1">
      <alignment horizontal="center" vertical="center"/>
      <protection locked="0"/>
    </xf>
    <xf numFmtId="0" fontId="12" fillId="13" borderId="1" xfId="0" applyFont="1" applyFill="1" applyBorder="1" applyAlignment="1">
      <alignment horizontal="center" vertical="center"/>
    </xf>
    <xf numFmtId="0" fontId="14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left"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7" fillId="17" borderId="18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 wrapText="1"/>
    </xf>
    <xf numFmtId="44" fontId="26" fillId="0" borderId="1" xfId="1" applyFont="1" applyBorder="1" applyAlignment="1">
      <alignment horizontal="center" vertical="center" wrapText="1"/>
    </xf>
    <xf numFmtId="0" fontId="11" fillId="5" borderId="1" xfId="0" applyFont="1" applyFill="1" applyBorder="1" applyAlignment="1" applyProtection="1">
      <alignment horizontal="left" vertical="center" wrapText="1"/>
      <protection locked="0"/>
    </xf>
    <xf numFmtId="14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0" fontId="11" fillId="15" borderId="1" xfId="0" applyFont="1" applyFill="1" applyBorder="1" applyAlignment="1" applyProtection="1">
      <alignment horizontal="left" vertical="center" wrapText="1"/>
      <protection locked="0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0" fontId="11" fillId="5" borderId="1" xfId="0" applyFont="1" applyFill="1" applyBorder="1" applyAlignment="1" applyProtection="1">
      <alignment vertical="center" wrapText="1"/>
      <protection locked="0"/>
    </xf>
    <xf numFmtId="0" fontId="7" fillId="17" borderId="1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2" xfId="0" applyBorder="1" applyProtection="1">
      <protection locked="0"/>
    </xf>
    <xf numFmtId="0" fontId="7" fillId="17" borderId="17" xfId="0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Protection="1">
      <protection locked="0"/>
    </xf>
    <xf numFmtId="164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0" fillId="0" borderId="9" xfId="0" applyBorder="1" applyProtection="1">
      <protection locked="0"/>
    </xf>
    <xf numFmtId="0" fontId="12" fillId="16" borderId="1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0" fillId="0" borderId="6" xfId="0" applyBorder="1" applyProtection="1">
      <protection locked="0"/>
    </xf>
    <xf numFmtId="0" fontId="0" fillId="0" borderId="2" xfId="0" applyBorder="1" applyProtection="1"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24" fillId="0" borderId="14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5" xfId="0" applyBorder="1" applyProtection="1"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0" fontId="10" fillId="16" borderId="16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0" fillId="7" borderId="17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0" fontId="0" fillId="0" borderId="4" xfId="0" applyBorder="1"/>
    <xf numFmtId="0" fontId="12" fillId="2" borderId="1" xfId="0" applyFont="1" applyFill="1" applyBorder="1" applyAlignment="1">
      <alignment horizontal="center" vertical="center" textRotation="90"/>
    </xf>
    <xf numFmtId="0" fontId="0" fillId="0" borderId="14" xfId="0" applyBorder="1"/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wrapText="1"/>
      <protection locked="0"/>
    </xf>
    <xf numFmtId="0" fontId="0" fillId="0" borderId="14" xfId="0" applyBorder="1" applyProtection="1">
      <protection locked="0"/>
    </xf>
    <xf numFmtId="0" fontId="15" fillId="0" borderId="1" xfId="0" applyFont="1" applyBorder="1" applyAlignment="1" applyProtection="1">
      <alignment horizontal="center" vertical="top" wrapText="1"/>
      <protection locked="0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top" wrapText="1"/>
      <protection locked="0"/>
    </xf>
    <xf numFmtId="0" fontId="17" fillId="0" borderId="7" xfId="0" applyFont="1" applyBorder="1" applyAlignment="1" applyProtection="1">
      <alignment horizontal="left" vertical="center"/>
      <protection locked="0"/>
    </xf>
    <xf numFmtId="0" fontId="25" fillId="0" borderId="1" xfId="0" applyFont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 applyProtection="1">
      <alignment horizontal="center"/>
      <protection locked="0"/>
    </xf>
  </cellXfs>
  <cellStyles count="2">
    <cellStyle name="Moneda" xfId="1" builtinId="4"/>
    <cellStyle name="Normal" xfId="0" builtinId="0"/>
  </cellStyles>
  <dxfs count="27">
    <dxf>
      <numFmt numFmtId="165" formatCode="&quot;Riesgo Medio&quot;"/>
      <fill>
        <patternFill>
          <bgColor rgb="FFF5D33D"/>
        </patternFill>
      </fill>
    </dxf>
    <dxf>
      <numFmt numFmtId="166" formatCode="&quot;Riego Alto&quot;"/>
      <fill>
        <patternFill>
          <bgColor rgb="FFF08730"/>
        </patternFill>
      </fill>
    </dxf>
    <dxf>
      <numFmt numFmtId="167" formatCode="&quot;Riesgo Extremo&quot;"/>
      <fill>
        <patternFill>
          <bgColor rgb="FF952E3E"/>
        </patternFill>
      </fill>
    </dxf>
    <dxf>
      <numFmt numFmtId="168" formatCode="&quot;Riesgo Bajo&quot;"/>
      <fill>
        <patternFill>
          <bgColor rgb="FF2A5B30"/>
        </patternFill>
      </fill>
    </dxf>
    <dxf>
      <numFmt numFmtId="1" formatCode="0"/>
      <fill>
        <patternFill>
          <bgColor rgb="FFF5D33D"/>
        </patternFill>
      </fill>
    </dxf>
    <dxf>
      <numFmt numFmtId="1" formatCode="0"/>
      <fill>
        <patternFill>
          <bgColor rgb="FFF08730"/>
        </patternFill>
      </fill>
    </dxf>
    <dxf>
      <numFmt numFmtId="1" formatCode="0"/>
      <fill>
        <patternFill>
          <bgColor rgb="FF952E3E"/>
        </patternFill>
      </fill>
    </dxf>
    <dxf>
      <numFmt numFmtId="1" formatCode="0"/>
      <fill>
        <patternFill>
          <bgColor rgb="FF2A5B30"/>
        </patternFill>
      </fill>
    </dxf>
    <dxf>
      <numFmt numFmtId="169" formatCode="&quot;Catastrófico&quot;"/>
      <fill>
        <patternFill>
          <bgColor rgb="FF952E3E"/>
        </patternFill>
      </fill>
    </dxf>
    <dxf>
      <numFmt numFmtId="170" formatCode="&quot;Mayor&quot;"/>
      <fill>
        <patternFill>
          <bgColor rgb="FF952E3E"/>
        </patternFill>
      </fill>
    </dxf>
    <dxf>
      <numFmt numFmtId="171" formatCode="&quot;Moderado&quot;"/>
      <fill>
        <patternFill>
          <bgColor rgb="FFF08730"/>
        </patternFill>
      </fill>
    </dxf>
    <dxf>
      <numFmt numFmtId="172" formatCode="&quot;Menor&quot;"/>
      <fill>
        <patternFill>
          <bgColor rgb="FFF5D33D"/>
        </patternFill>
      </fill>
    </dxf>
    <dxf>
      <numFmt numFmtId="173" formatCode="&quot;Insignificante&quot;"/>
      <fill>
        <patternFill>
          <bgColor rgb="FF2A5B30"/>
        </patternFill>
      </fill>
    </dxf>
    <dxf>
      <numFmt numFmtId="169" formatCode="&quot;Catastrófico&quot;"/>
      <fill>
        <patternFill>
          <bgColor rgb="FF952E3E"/>
        </patternFill>
      </fill>
    </dxf>
    <dxf>
      <numFmt numFmtId="170" formatCode="&quot;Mayor&quot;"/>
      <fill>
        <patternFill>
          <bgColor rgb="FF952E3E"/>
        </patternFill>
      </fill>
    </dxf>
    <dxf>
      <numFmt numFmtId="171" formatCode="&quot;Moderado&quot;"/>
      <fill>
        <patternFill>
          <bgColor rgb="FFF08730"/>
        </patternFill>
      </fill>
    </dxf>
    <dxf>
      <numFmt numFmtId="172" formatCode="&quot;Menor&quot;"/>
      <fill>
        <patternFill>
          <bgColor rgb="FFF5D33D"/>
        </patternFill>
      </fill>
    </dxf>
    <dxf>
      <numFmt numFmtId="173" formatCode="&quot;Insignificante&quot;"/>
      <fill>
        <patternFill>
          <bgColor rgb="FF2A5B30"/>
        </patternFill>
      </fill>
    </dxf>
    <dxf>
      <numFmt numFmtId="0" formatCode="General"/>
      <fill>
        <patternFill>
          <bgColor rgb="FFF08730"/>
        </patternFill>
      </fill>
    </dxf>
    <dxf>
      <numFmt numFmtId="0" formatCode="General"/>
      <fill>
        <patternFill>
          <bgColor rgb="FF952E3E"/>
        </patternFill>
      </fill>
    </dxf>
    <dxf>
      <numFmt numFmtId="0" formatCode="General"/>
      <fill>
        <patternFill>
          <bgColor rgb="FF2A5B30"/>
        </patternFill>
      </fill>
    </dxf>
    <dxf>
      <numFmt numFmtId="0" formatCode="General"/>
      <fill>
        <patternFill>
          <bgColor rgb="FFF5D33D"/>
        </patternFill>
      </fill>
    </dxf>
    <dxf>
      <numFmt numFmtId="0" formatCode="General"/>
      <fill>
        <patternFill>
          <bgColor rgb="FF952E3E"/>
        </patternFill>
      </fill>
    </dxf>
    <dxf>
      <font>
        <strike val="0"/>
        <condense val="0"/>
        <extend val="0"/>
        <outline val="0"/>
        <shadow val="0"/>
        <vertAlign val="baseline"/>
        <sz val="11"/>
        <color theme="1"/>
        <name val="Arial"/>
        <family val="2"/>
      </font>
      <alignment horizontal="left" vertical="bottom"/>
      <protection locked="0" hidden="0"/>
    </dxf>
    <dxf>
      <font>
        <strike val="0"/>
        <condense val="0"/>
        <extend val="0"/>
        <outline val="0"/>
        <shadow val="0"/>
        <vertAlign val="baseline"/>
        <sz val="11"/>
        <color theme="1"/>
        <name val="Arial"/>
        <family val="2"/>
      </font>
      <alignment horizontal="left" vertical="bottom" wrapText="1"/>
      <protection locked="0" hidden="0"/>
    </dxf>
    <dxf>
      <font>
        <strike val="0"/>
        <condense val="0"/>
        <extend val="0"/>
        <outline val="0"/>
        <shadow val="0"/>
        <vertAlign val="baseline"/>
        <sz val="11"/>
        <color theme="1"/>
        <name val="Arial"/>
        <family val="2"/>
      </font>
      <alignment horizontal="left" vertical="bottom"/>
      <protection locked="0" hidden="0"/>
    </dxf>
    <dxf>
      <font>
        <strike val="0"/>
        <condense val="0"/>
        <extend val="0"/>
        <outline val="0"/>
        <shadow val="0"/>
        <vertAlign val="baseline"/>
        <sz val="16"/>
        <color theme="1"/>
        <name val="Arial"/>
        <family val="2"/>
      </font>
      <alignment horizontal="center" vertical="center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69:C119" totalsRowShown="0" headerRowDxfId="26" dataDxfId="25">
  <autoFilter ref="B69:C119" xr:uid="{00000000-0009-0000-0100-000001000000}"/>
  <tableColumns count="2">
    <tableColumn id="1" xr3:uid="{00000000-0010-0000-0000-000001000000}" name="Riesgos Asociados" dataDxfId="24"/>
    <tableColumn id="2" xr3:uid="{00000000-0010-0000-0000-000002000000}" name="Etapa" dataDxfId="23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FFC000"/>
    <pageSetUpPr fitToPage="1"/>
  </sheetPr>
  <dimension ref="B2:AF40"/>
  <sheetViews>
    <sheetView showGridLines="0" tabSelected="1" zoomScale="90" zoomScaleNormal="90" zoomScaleSheetLayoutView="42" zoomScalePageLayoutView="55" workbookViewId="0">
      <selection activeCell="G7" sqref="G7:AA8"/>
    </sheetView>
  </sheetViews>
  <sheetFormatPr baseColWidth="10" defaultColWidth="8.7109375" defaultRowHeight="14.25" x14ac:dyDescent="0.2"/>
  <cols>
    <col min="1" max="1" width="5.42578125" style="1" customWidth="1"/>
    <col min="2" max="2" width="8.7109375" style="1" customWidth="1"/>
    <col min="3" max="3" width="15.42578125" style="1" customWidth="1"/>
    <col min="4" max="4" width="14.28515625" style="1" bestFit="1" customWidth="1"/>
    <col min="5" max="5" width="21.7109375" style="1" customWidth="1"/>
    <col min="6" max="6" width="19.85546875" style="1" customWidth="1"/>
    <col min="7" max="7" width="39.85546875" style="1" customWidth="1"/>
    <col min="8" max="8" width="31.140625" style="1" customWidth="1"/>
    <col min="9" max="9" width="22.140625" style="1" customWidth="1"/>
    <col min="10" max="10" width="29" style="1" bestFit="1" customWidth="1"/>
    <col min="11" max="11" width="14.42578125" style="1" customWidth="1"/>
    <col min="12" max="12" width="16" style="1" customWidth="1"/>
    <col min="13" max="13" width="21.7109375" style="1" customWidth="1"/>
    <col min="14" max="14" width="19.7109375" style="1" customWidth="1"/>
    <col min="15" max="15" width="29" style="1" customWidth="1"/>
    <col min="16" max="16" width="42.42578125" style="1" customWidth="1"/>
    <col min="17" max="17" width="21.7109375" style="1" customWidth="1"/>
    <col min="18" max="18" width="24.7109375" style="1" customWidth="1"/>
    <col min="19" max="19" width="11.28515625" style="1" customWidth="1"/>
    <col min="20" max="20" width="16.7109375" style="1" customWidth="1"/>
    <col min="21" max="21" width="25.85546875" style="1" customWidth="1"/>
    <col min="22" max="22" width="23.42578125" style="1" customWidth="1"/>
    <col min="23" max="24" width="21.85546875" style="1" customWidth="1"/>
    <col min="25" max="25" width="29.85546875" style="1" customWidth="1"/>
    <col min="26" max="26" width="30.85546875" style="2" customWidth="1"/>
    <col min="27" max="27" width="29.85546875" style="2" customWidth="1"/>
    <col min="28" max="28" width="24.85546875" style="1" customWidth="1"/>
    <col min="29" max="29" width="23" style="1" customWidth="1"/>
    <col min="30" max="30" width="9.85546875" style="1" customWidth="1"/>
    <col min="31" max="31" width="18.28515625" style="1" customWidth="1"/>
    <col min="32" max="32" width="16.28515625" style="1" customWidth="1"/>
    <col min="33" max="33" width="19" style="1" customWidth="1"/>
    <col min="34" max="34" width="19.7109375" style="1" customWidth="1"/>
    <col min="35" max="35" width="26.42578125" style="1" customWidth="1"/>
    <col min="36" max="36" width="16.28515625" style="1" customWidth="1"/>
    <col min="37" max="37" width="26" style="1" customWidth="1"/>
    <col min="38" max="38" width="25.140625" style="1" customWidth="1"/>
    <col min="39" max="39" width="29.28515625" style="1" customWidth="1"/>
    <col min="40" max="40" width="22.42578125" style="1" customWidth="1"/>
    <col min="41" max="41" width="21.7109375" style="1" customWidth="1"/>
    <col min="42" max="42" width="19.85546875" style="1" customWidth="1"/>
    <col min="43" max="43" width="20.28515625" style="1" customWidth="1"/>
    <col min="44" max="44" width="28.140625" style="1" customWidth="1"/>
    <col min="45" max="45" width="15.28515625" style="1" customWidth="1"/>
    <col min="46" max="46" width="25.140625" style="1" customWidth="1"/>
    <col min="47" max="47" width="22.85546875" style="1" customWidth="1"/>
    <col min="48" max="48" width="16" style="1" customWidth="1"/>
    <col min="49" max="55" width="8.7109375" style="1" customWidth="1"/>
    <col min="56" max="56" width="12.7109375" style="1" customWidth="1"/>
    <col min="57" max="57" width="24.28515625" style="1" customWidth="1"/>
    <col min="58" max="58" width="25" style="1" customWidth="1"/>
    <col min="59" max="59" width="15.7109375" style="1" customWidth="1"/>
    <col min="60" max="60" width="19.28515625" style="1" customWidth="1"/>
    <col min="61" max="61" width="21.7109375" style="1" customWidth="1"/>
    <col min="62" max="62" width="20.28515625" style="1" customWidth="1"/>
    <col min="63" max="63" width="22.42578125" style="1" customWidth="1"/>
    <col min="64" max="64" width="19.28515625" style="1" customWidth="1"/>
    <col min="65" max="65" width="22.7109375" style="1" customWidth="1"/>
    <col min="66" max="66" width="21.42578125" style="1" customWidth="1"/>
    <col min="67" max="67" width="25" style="1" customWidth="1"/>
    <col min="68" max="68" width="21.7109375" style="1" customWidth="1"/>
    <col min="69" max="69" width="16.7109375" style="1" customWidth="1"/>
    <col min="70" max="70" width="15.7109375" style="1" customWidth="1"/>
    <col min="71" max="71" width="8.7109375" style="1" customWidth="1"/>
    <col min="72" max="16384" width="8.7109375" style="1"/>
  </cols>
  <sheetData>
    <row r="2" spans="2:32" ht="18.75" customHeight="1" x14ac:dyDescent="0.2">
      <c r="B2" s="126" t="s">
        <v>194</v>
      </c>
      <c r="C2" s="119"/>
      <c r="D2" s="119"/>
      <c r="E2" s="119"/>
      <c r="F2" s="132" t="s">
        <v>195</v>
      </c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09"/>
      <c r="AB2" s="135" t="s">
        <v>1</v>
      </c>
      <c r="AC2" s="121" t="s">
        <v>2</v>
      </c>
    </row>
    <row r="3" spans="2:32" ht="18" customHeight="1" x14ac:dyDescent="0.2">
      <c r="B3" s="127"/>
      <c r="C3" s="124"/>
      <c r="D3" s="124"/>
      <c r="E3" s="124"/>
      <c r="F3" s="127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5"/>
      <c r="AB3" s="122"/>
      <c r="AC3" s="122"/>
    </row>
    <row r="4" spans="2:32" ht="34.5" customHeight="1" x14ac:dyDescent="0.25">
      <c r="B4" s="127"/>
      <c r="C4" s="124"/>
      <c r="D4" s="124"/>
      <c r="E4" s="124"/>
      <c r="F4" s="136" t="s">
        <v>196</v>
      </c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5"/>
      <c r="AB4" s="3" t="s">
        <v>4</v>
      </c>
      <c r="AC4" s="4" t="s">
        <v>5</v>
      </c>
    </row>
    <row r="5" spans="2:32" ht="27" customHeight="1" x14ac:dyDescent="0.25">
      <c r="B5" s="110"/>
      <c r="C5" s="120"/>
      <c r="D5" s="120"/>
      <c r="E5" s="120"/>
      <c r="F5" s="123" t="s">
        <v>197</v>
      </c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5"/>
      <c r="AB5" s="5" t="s">
        <v>6</v>
      </c>
      <c r="AC5" s="6" t="s">
        <v>2</v>
      </c>
    </row>
    <row r="7" spans="2:32" ht="15" x14ac:dyDescent="0.25">
      <c r="B7" s="118" t="s">
        <v>198</v>
      </c>
      <c r="C7" s="119"/>
      <c r="D7" s="119"/>
      <c r="E7" s="119"/>
      <c r="F7" s="109"/>
      <c r="G7" s="118" t="s">
        <v>323</v>
      </c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09"/>
      <c r="AB7" s="7" t="s">
        <v>199</v>
      </c>
      <c r="AC7" s="8"/>
    </row>
    <row r="8" spans="2:32" ht="15" x14ac:dyDescent="0.25">
      <c r="B8" s="110"/>
      <c r="C8" s="120"/>
      <c r="D8" s="120"/>
      <c r="E8" s="120"/>
      <c r="F8" s="111"/>
      <c r="G8" s="11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11"/>
      <c r="AB8" s="7" t="s">
        <v>200</v>
      </c>
      <c r="AC8" s="8"/>
    </row>
    <row r="9" spans="2:32" ht="36" customHeight="1" thickBot="1" x14ac:dyDescent="0.3">
      <c r="B9" s="134" t="s">
        <v>201</v>
      </c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</row>
    <row r="10" spans="2:32" ht="42" customHeight="1" x14ac:dyDescent="0.25">
      <c r="B10" s="129" t="s">
        <v>202</v>
      </c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1"/>
    </row>
    <row r="11" spans="2:32" s="9" customFormat="1" ht="30" customHeight="1" x14ac:dyDescent="0.25">
      <c r="B11" s="133" t="s">
        <v>203</v>
      </c>
      <c r="C11" s="115"/>
      <c r="D11" s="115"/>
      <c r="E11" s="115"/>
      <c r="F11" s="115"/>
      <c r="G11" s="115"/>
      <c r="H11" s="116"/>
      <c r="I11" s="128" t="s">
        <v>204</v>
      </c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6"/>
      <c r="Z11" s="114" t="s">
        <v>205</v>
      </c>
      <c r="AA11" s="115"/>
      <c r="AB11" s="115"/>
      <c r="AC11" s="116"/>
    </row>
    <row r="12" spans="2:32" ht="18.75" customHeight="1" x14ac:dyDescent="0.25">
      <c r="B12" s="112" t="s">
        <v>206</v>
      </c>
      <c r="C12" s="108" t="s">
        <v>207</v>
      </c>
      <c r="D12" s="108" t="s">
        <v>208</v>
      </c>
      <c r="E12" s="108" t="s">
        <v>209</v>
      </c>
      <c r="F12" s="108" t="s">
        <v>210</v>
      </c>
      <c r="G12" s="108" t="s">
        <v>211</v>
      </c>
      <c r="H12" s="108" t="s">
        <v>212</v>
      </c>
      <c r="I12" s="108" t="s">
        <v>213</v>
      </c>
      <c r="J12" s="109"/>
      <c r="K12" s="108" t="s">
        <v>214</v>
      </c>
      <c r="L12" s="109"/>
      <c r="M12" s="108" t="s">
        <v>204</v>
      </c>
      <c r="N12" s="108" t="s">
        <v>215</v>
      </c>
      <c r="O12" s="108" t="s">
        <v>216</v>
      </c>
      <c r="P12" s="108" t="s">
        <v>217</v>
      </c>
      <c r="Q12" s="117" t="s">
        <v>218</v>
      </c>
      <c r="R12" s="115"/>
      <c r="S12" s="115"/>
      <c r="T12" s="115"/>
      <c r="U12" s="115"/>
      <c r="V12" s="116"/>
      <c r="W12" s="108" t="s">
        <v>219</v>
      </c>
      <c r="X12" s="108" t="s">
        <v>220</v>
      </c>
      <c r="Y12" s="108" t="s">
        <v>221</v>
      </c>
      <c r="Z12" s="108" t="s">
        <v>222</v>
      </c>
      <c r="AA12" s="108" t="s">
        <v>223</v>
      </c>
      <c r="AB12" s="117" t="s">
        <v>224</v>
      </c>
      <c r="AC12" s="116"/>
    </row>
    <row r="13" spans="2:32" s="11" customFormat="1" ht="37.5" customHeight="1" x14ac:dyDescent="0.25">
      <c r="B13" s="113"/>
      <c r="C13" s="122"/>
      <c r="D13" s="122"/>
      <c r="E13" s="122"/>
      <c r="F13" s="122"/>
      <c r="G13" s="122"/>
      <c r="H13" s="122"/>
      <c r="I13" s="110"/>
      <c r="J13" s="111"/>
      <c r="K13" s="110"/>
      <c r="L13" s="111"/>
      <c r="M13" s="122"/>
      <c r="N13" s="122"/>
      <c r="O13" s="122"/>
      <c r="P13" s="122"/>
      <c r="Q13" s="108" t="s">
        <v>213</v>
      </c>
      <c r="R13" s="116"/>
      <c r="S13" s="108" t="s">
        <v>214</v>
      </c>
      <c r="T13" s="116"/>
      <c r="U13" s="10" t="s">
        <v>204</v>
      </c>
      <c r="V13" s="10" t="s">
        <v>215</v>
      </c>
      <c r="W13" s="122"/>
      <c r="X13" s="122"/>
      <c r="Y13" s="122"/>
      <c r="Z13" s="122"/>
      <c r="AA13" s="122"/>
      <c r="AB13" s="10" t="s">
        <v>225</v>
      </c>
      <c r="AC13" s="93" t="s">
        <v>226</v>
      </c>
      <c r="AF13" s="12"/>
    </row>
    <row r="14" spans="2:32" ht="42" customHeight="1" x14ac:dyDescent="0.2">
      <c r="B14" s="94">
        <v>1</v>
      </c>
      <c r="C14" s="95" t="s">
        <v>17</v>
      </c>
      <c r="D14" s="95" t="s">
        <v>19</v>
      </c>
      <c r="E14" s="96" t="s">
        <v>26</v>
      </c>
      <c r="F14" s="95" t="s">
        <v>68</v>
      </c>
      <c r="G14" s="96" t="s">
        <v>151</v>
      </c>
      <c r="H14" s="95" t="s">
        <v>227</v>
      </c>
      <c r="I14" s="97">
        <v>2</v>
      </c>
      <c r="J14" s="98" t="str">
        <f>IFERROR(INDEX('TABLAS DE VALORACIÓN'!$E$54:$E$58,MATCH(I14,'TABLAS DE VALORACIÓN'!$F$54:$F$58,0)),"")</f>
        <v>Improbable (puede ocurrir ocasionalmente)</v>
      </c>
      <c r="K14" s="97">
        <v>3</v>
      </c>
      <c r="L14" s="98" t="str">
        <f>IFERROR(INDEX('TABLAS DE VALORACIÓN'!$G$52:$K$52,1,MATCH(K14,'TABLAS DE VALORACIÓN'!$G$53:$K$53,0)),"")</f>
        <v>Moderado</v>
      </c>
      <c r="M14" s="99">
        <f t="shared" ref="M14:M32" si="0">IFERROR(I14*K14,"")</f>
        <v>6</v>
      </c>
      <c r="N14" s="98">
        <f>IFERROR(INDEX('TABLAS DE VALORACIÓN'!$F$54:$F$58,MATCH(J14,'TABLAS DE VALORACIÓN'!$E$54:$E$58,0))*INDEX('TABLAS DE VALORACIÓN'!$G$53:$K$53,1,MATCH(L14,'TABLAS DE VALORACIÓN'!$G$52:$K$52,0)),"")</f>
        <v>6</v>
      </c>
      <c r="O14" s="105" t="s">
        <v>228</v>
      </c>
      <c r="P14" s="100" t="s">
        <v>229</v>
      </c>
      <c r="Q14" s="97">
        <v>1</v>
      </c>
      <c r="R14" s="98" t="str">
        <f>IFERROR(INDEX('TABLAS DE VALORACIÓN'!$E$54:$E$58,MATCH(Q14,'TABLAS DE VALORACIÓN'!$F$54:$F$58,0)),"")</f>
        <v>Raro (puede ocurrir excepcionalmente)</v>
      </c>
      <c r="S14" s="97">
        <v>2</v>
      </c>
      <c r="T14" s="98" t="str">
        <f>IFERROR(INDEX('TABLAS DE VALORACIÓN'!$G$52:$K$52,1,MATCH(S14,'TABLAS DE VALORACIÓN'!$G$53:$K$53,0)),"")</f>
        <v>Menor</v>
      </c>
      <c r="U14" s="98">
        <f t="shared" ref="U14:U32" si="1">IFERROR(Q14*S14,"")</f>
        <v>2</v>
      </c>
      <c r="V14" s="98">
        <f>IFERROR(INDEX('TABLAS DE VALORACIÓN'!$F$54:$F$58,MATCH(R14,'TABLAS DE VALORACIÓN'!$E$54:$E$58,0))*INDEX('TABLAS DE VALORACIÓN'!$G$53:$K$53,1,MATCH(T14,'TABLAS DE VALORACIÓN'!$G$52:$K$52,0)),"")</f>
        <v>2</v>
      </c>
      <c r="W14" s="95" t="s">
        <v>103</v>
      </c>
      <c r="X14" s="95" t="s">
        <v>103</v>
      </c>
      <c r="Y14" s="95" t="s">
        <v>230</v>
      </c>
      <c r="Z14" s="104" t="s">
        <v>231</v>
      </c>
      <c r="AA14" s="101">
        <v>46203</v>
      </c>
      <c r="AB14" s="105" t="s">
        <v>232</v>
      </c>
      <c r="AC14" s="102" t="s">
        <v>119</v>
      </c>
    </row>
    <row r="15" spans="2:32" ht="42" customHeight="1" x14ac:dyDescent="0.2">
      <c r="B15" s="94">
        <v>2</v>
      </c>
      <c r="C15" s="95" t="s">
        <v>17</v>
      </c>
      <c r="D15" s="95" t="s">
        <v>19</v>
      </c>
      <c r="E15" s="96" t="s">
        <v>26</v>
      </c>
      <c r="F15" s="95" t="s">
        <v>68</v>
      </c>
      <c r="G15" s="96" t="s">
        <v>158</v>
      </c>
      <c r="H15" s="95" t="s">
        <v>233</v>
      </c>
      <c r="I15" s="97">
        <v>2</v>
      </c>
      <c r="J15" s="98" t="str">
        <f>IFERROR(INDEX('TABLAS DE VALORACIÓN'!$E$54:$E$58,MATCH(I15,'TABLAS DE VALORACIÓN'!$F$54:$F$58,0)),"")</f>
        <v>Improbable (puede ocurrir ocasionalmente)</v>
      </c>
      <c r="K15" s="97">
        <v>3</v>
      </c>
      <c r="L15" s="98" t="str">
        <f>IFERROR(INDEX('TABLAS DE VALORACIÓN'!$G$52:$K$52,1,MATCH(K15,'TABLAS DE VALORACIÓN'!$G$53:$K$53,0)),"")</f>
        <v>Moderado</v>
      </c>
      <c r="M15" s="99">
        <f t="shared" si="0"/>
        <v>6</v>
      </c>
      <c r="N15" s="98">
        <f>IFERROR(INDEX('TABLAS DE VALORACIÓN'!$F$54:$F$58,MATCH(J15,'TABLAS DE VALORACIÓN'!$E$54:$E$58,0))*INDEX('TABLAS DE VALORACIÓN'!$G$53:$K$53,1,MATCH(L15,'TABLAS DE VALORACIÓN'!$G$52:$K$52,0)),"")</f>
        <v>6</v>
      </c>
      <c r="O15" s="105" t="s">
        <v>234</v>
      </c>
      <c r="P15" s="103" t="s">
        <v>235</v>
      </c>
      <c r="Q15" s="97">
        <v>1</v>
      </c>
      <c r="R15" s="98" t="str">
        <f>IFERROR(INDEX('TABLAS DE VALORACIÓN'!$E$54:$E$58,MATCH(Q15,'TABLAS DE VALORACIÓN'!$F$54:$F$58,0)),"")</f>
        <v>Raro (puede ocurrir excepcionalmente)</v>
      </c>
      <c r="S15" s="97">
        <v>3</v>
      </c>
      <c r="T15" s="98" t="str">
        <f>IFERROR(INDEX('TABLAS DE VALORACIÓN'!$G$52:$K$52,1,MATCH(S15,'TABLAS DE VALORACIÓN'!$G$53:$K$53,0)),"")</f>
        <v>Moderado</v>
      </c>
      <c r="U15" s="98">
        <f t="shared" si="1"/>
        <v>3</v>
      </c>
      <c r="V15" s="98">
        <f>IFERROR(INDEX('TABLAS DE VALORACIÓN'!$F$54:$F$58,MATCH(R15,'TABLAS DE VALORACIÓN'!$E$54:$E$58,0))*INDEX('TABLAS DE VALORACIÓN'!$G$53:$K$53,1,MATCH(T15,'TABLAS DE VALORACIÓN'!$G$52:$K$52,0)),"")</f>
        <v>3</v>
      </c>
      <c r="W15" s="95" t="s">
        <v>103</v>
      </c>
      <c r="X15" s="95" t="s">
        <v>103</v>
      </c>
      <c r="Y15" s="95" t="s">
        <v>236</v>
      </c>
      <c r="Z15" s="104" t="s">
        <v>231</v>
      </c>
      <c r="AA15" s="101">
        <v>46203</v>
      </c>
      <c r="AB15" s="105" t="s">
        <v>237</v>
      </c>
      <c r="AC15" s="102" t="s">
        <v>119</v>
      </c>
    </row>
    <row r="16" spans="2:32" ht="42" customHeight="1" x14ac:dyDescent="0.2">
      <c r="B16" s="94">
        <v>3</v>
      </c>
      <c r="C16" s="95" t="s">
        <v>17</v>
      </c>
      <c r="D16" s="95" t="s">
        <v>24</v>
      </c>
      <c r="E16" s="96" t="s">
        <v>26</v>
      </c>
      <c r="F16" s="95" t="s">
        <v>68</v>
      </c>
      <c r="G16" s="96" t="s">
        <v>174</v>
      </c>
      <c r="H16" s="106" t="s">
        <v>238</v>
      </c>
      <c r="I16" s="97">
        <v>1</v>
      </c>
      <c r="J16" s="98" t="str">
        <f>IFERROR(INDEX('TABLAS DE VALORACIÓN'!$E$54:$E$58,MATCH(I16,'TABLAS DE VALORACIÓN'!$F$54:$F$58,0)),"")</f>
        <v>Raro (puede ocurrir excepcionalmente)</v>
      </c>
      <c r="K16" s="97">
        <v>3</v>
      </c>
      <c r="L16" s="98" t="str">
        <f>IFERROR(INDEX('TABLAS DE VALORACIÓN'!$G$52:$K$52,1,MATCH(K16,'TABLAS DE VALORACIÓN'!$G$53:$K$53,0)),"")</f>
        <v>Moderado</v>
      </c>
      <c r="M16" s="99">
        <f t="shared" si="0"/>
        <v>3</v>
      </c>
      <c r="N16" s="98">
        <f>IFERROR(INDEX('TABLAS DE VALORACIÓN'!$F$54:$F$58,MATCH(J16,'TABLAS DE VALORACIÓN'!$E$54:$E$58,0))*INDEX('TABLAS DE VALORACIÓN'!$G$53:$K$53,1,MATCH(L16,'TABLAS DE VALORACIÓN'!$G$52:$K$52,0)),"")</f>
        <v>3</v>
      </c>
      <c r="O16" s="106" t="s">
        <v>239</v>
      </c>
      <c r="P16" s="107" t="s">
        <v>240</v>
      </c>
      <c r="Q16" s="97">
        <v>1</v>
      </c>
      <c r="R16" s="98" t="str">
        <f>IFERROR(INDEX('TABLAS DE VALORACIÓN'!$E$54:$E$58,MATCH(Q16,'TABLAS DE VALORACIÓN'!$F$54:$F$58,0)),"")</f>
        <v>Raro (puede ocurrir excepcionalmente)</v>
      </c>
      <c r="S16" s="97">
        <v>3</v>
      </c>
      <c r="T16" s="98" t="str">
        <f>IFERROR(INDEX('TABLAS DE VALORACIÓN'!$G$52:$K$52,1,MATCH(S16,'TABLAS DE VALORACIÓN'!$G$53:$K$53,0)),"")</f>
        <v>Moderado</v>
      </c>
      <c r="U16" s="98">
        <f t="shared" si="1"/>
        <v>3</v>
      </c>
      <c r="V16" s="98">
        <f>IFERROR(INDEX('TABLAS DE VALORACIÓN'!$F$54:$F$58,MATCH(R16,'TABLAS DE VALORACIÓN'!$E$54:$E$58,0))*INDEX('TABLAS DE VALORACIÓN'!$G$53:$K$53,1,MATCH(T16,'TABLAS DE VALORACIÓN'!$G$52:$K$52,0)),"")</f>
        <v>3</v>
      </c>
      <c r="W16" s="95" t="s">
        <v>103</v>
      </c>
      <c r="X16" s="95" t="s">
        <v>103</v>
      </c>
      <c r="Y16" s="95" t="s">
        <v>241</v>
      </c>
      <c r="Z16" s="104" t="s">
        <v>231</v>
      </c>
      <c r="AA16" s="101">
        <v>46203</v>
      </c>
      <c r="AB16" s="105" t="s">
        <v>242</v>
      </c>
      <c r="AC16" s="102" t="s">
        <v>113</v>
      </c>
    </row>
    <row r="17" spans="2:29" ht="42" customHeight="1" x14ac:dyDescent="0.2">
      <c r="B17" s="94">
        <v>4</v>
      </c>
      <c r="C17" s="95" t="s">
        <v>17</v>
      </c>
      <c r="D17" s="95" t="s">
        <v>19</v>
      </c>
      <c r="E17" s="96" t="s">
        <v>26</v>
      </c>
      <c r="F17" s="95" t="s">
        <v>68</v>
      </c>
      <c r="G17" s="96" t="s">
        <v>178</v>
      </c>
      <c r="H17" s="106" t="s">
        <v>243</v>
      </c>
      <c r="I17" s="97">
        <v>2</v>
      </c>
      <c r="J17" s="98" t="str">
        <f>IFERROR(INDEX('TABLAS DE VALORACIÓN'!$E$54:$E$58,MATCH(I17,'TABLAS DE VALORACIÓN'!$F$54:$F$58,0)),"")</f>
        <v>Improbable (puede ocurrir ocasionalmente)</v>
      </c>
      <c r="K17" s="97">
        <v>3</v>
      </c>
      <c r="L17" s="98" t="str">
        <f>IFERROR(INDEX('TABLAS DE VALORACIÓN'!$G$52:$K$52,1,MATCH(K17,'TABLAS DE VALORACIÓN'!$G$53:$K$53,0)),"")</f>
        <v>Moderado</v>
      </c>
      <c r="M17" s="99">
        <f t="shared" si="0"/>
        <v>6</v>
      </c>
      <c r="N17" s="98">
        <f>IFERROR(INDEX('TABLAS DE VALORACIÓN'!$F$54:$F$58,MATCH(J17,'TABLAS DE VALORACIÓN'!$E$54:$E$58,0))*INDEX('TABLAS DE VALORACIÓN'!$G$53:$K$53,1,MATCH(L17,'TABLAS DE VALORACIÓN'!$G$52:$K$52,0)),"")</f>
        <v>6</v>
      </c>
      <c r="O17" s="106" t="s">
        <v>244</v>
      </c>
      <c r="P17" s="106" t="s">
        <v>245</v>
      </c>
      <c r="Q17" s="97">
        <v>1</v>
      </c>
      <c r="R17" s="98" t="str">
        <f>IFERROR(INDEX('TABLAS DE VALORACIÓN'!$E$54:$E$58,MATCH(Q17,'TABLAS DE VALORACIÓN'!$F$54:$F$58,0)),"")</f>
        <v>Raro (puede ocurrir excepcionalmente)</v>
      </c>
      <c r="S17" s="97">
        <v>3</v>
      </c>
      <c r="T17" s="98" t="str">
        <f>IFERROR(INDEX('TABLAS DE VALORACIÓN'!$G$52:$K$52,1,MATCH(S17,'TABLAS DE VALORACIÓN'!$G$53:$K$53,0)),"")</f>
        <v>Moderado</v>
      </c>
      <c r="U17" s="98">
        <f t="shared" si="1"/>
        <v>3</v>
      </c>
      <c r="V17" s="98">
        <f>IFERROR(INDEX('TABLAS DE VALORACIÓN'!$F$54:$F$58,MATCH(R17,'TABLAS DE VALORACIÓN'!$E$54:$E$58,0))*INDEX('TABLAS DE VALORACIÓN'!$G$53:$K$53,1,MATCH(T17,'TABLAS DE VALORACIÓN'!$G$52:$K$52,0)),"")</f>
        <v>3</v>
      </c>
      <c r="W17" s="95" t="s">
        <v>103</v>
      </c>
      <c r="X17" s="95" t="s">
        <v>103</v>
      </c>
      <c r="Y17" s="95" t="s">
        <v>246</v>
      </c>
      <c r="Z17" s="104" t="s">
        <v>231</v>
      </c>
      <c r="AA17" s="101">
        <v>46203</v>
      </c>
      <c r="AB17" s="105" t="s">
        <v>247</v>
      </c>
      <c r="AC17" s="102" t="s">
        <v>113</v>
      </c>
    </row>
    <row r="18" spans="2:29" ht="42" customHeight="1" x14ac:dyDescent="0.2">
      <c r="B18" s="94">
        <v>5</v>
      </c>
      <c r="C18" s="95" t="s">
        <v>17</v>
      </c>
      <c r="D18" s="95" t="s">
        <v>19</v>
      </c>
      <c r="E18" s="96" t="s">
        <v>26</v>
      </c>
      <c r="F18" s="95" t="s">
        <v>68</v>
      </c>
      <c r="G18" s="96" t="s">
        <v>182</v>
      </c>
      <c r="H18" s="106" t="s">
        <v>248</v>
      </c>
      <c r="I18" s="97">
        <v>2</v>
      </c>
      <c r="J18" s="98" t="str">
        <f>IFERROR(INDEX('TABLAS DE VALORACIÓN'!$E$54:$E$58,MATCH(I18,'TABLAS DE VALORACIÓN'!$F$54:$F$58,0)),"")</f>
        <v>Improbable (puede ocurrir ocasionalmente)</v>
      </c>
      <c r="K18" s="97">
        <v>3</v>
      </c>
      <c r="L18" s="98" t="str">
        <f>IFERROR(INDEX('TABLAS DE VALORACIÓN'!$G$52:$K$52,1,MATCH(K18,'TABLAS DE VALORACIÓN'!$G$53:$K$53,0)),"")</f>
        <v>Moderado</v>
      </c>
      <c r="M18" s="99">
        <f t="shared" si="0"/>
        <v>6</v>
      </c>
      <c r="N18" s="98">
        <f>IFERROR(INDEX('TABLAS DE VALORACIÓN'!$F$54:$F$58,MATCH(J18,'TABLAS DE VALORACIÓN'!$E$54:$E$58,0))*INDEX('TABLAS DE VALORACIÓN'!$G$53:$K$53,1,MATCH(L18,'TABLAS DE VALORACIÓN'!$G$52:$K$52,0)),"")</f>
        <v>6</v>
      </c>
      <c r="O18" s="106" t="s">
        <v>249</v>
      </c>
      <c r="P18" s="106" t="s">
        <v>250</v>
      </c>
      <c r="Q18" s="97">
        <v>1</v>
      </c>
      <c r="R18" s="98" t="str">
        <f>IFERROR(INDEX('TABLAS DE VALORACIÓN'!$E$54:$E$58,MATCH(Q18,'TABLAS DE VALORACIÓN'!$F$54:$F$58,0)),"")</f>
        <v>Raro (puede ocurrir excepcionalmente)</v>
      </c>
      <c r="S18" s="97">
        <v>3</v>
      </c>
      <c r="T18" s="98" t="str">
        <f>IFERROR(INDEX('TABLAS DE VALORACIÓN'!$G$52:$K$52,1,MATCH(S18,'TABLAS DE VALORACIÓN'!$G$53:$K$53,0)),"")</f>
        <v>Moderado</v>
      </c>
      <c r="U18" s="98">
        <f t="shared" si="1"/>
        <v>3</v>
      </c>
      <c r="V18" s="98">
        <f>IFERROR(INDEX('TABLAS DE VALORACIÓN'!$F$54:$F$58,MATCH(R18,'TABLAS DE VALORACIÓN'!$E$54:$E$58,0))*INDEX('TABLAS DE VALORACIÓN'!$G$53:$K$53,1,MATCH(T18,'TABLAS DE VALORACIÓN'!$G$52:$K$52,0)),"")</f>
        <v>3</v>
      </c>
      <c r="W18" s="95" t="s">
        <v>103</v>
      </c>
      <c r="X18" s="95" t="s">
        <v>103</v>
      </c>
      <c r="Y18" s="95" t="s">
        <v>251</v>
      </c>
      <c r="Z18" s="104" t="s">
        <v>231</v>
      </c>
      <c r="AA18" s="101">
        <v>46203</v>
      </c>
      <c r="AB18" s="105" t="s">
        <v>252</v>
      </c>
      <c r="AC18" s="102" t="s">
        <v>119</v>
      </c>
    </row>
    <row r="19" spans="2:29" ht="42" customHeight="1" x14ac:dyDescent="0.2">
      <c r="B19" s="94">
        <v>6</v>
      </c>
      <c r="C19" s="95" t="s">
        <v>17</v>
      </c>
      <c r="D19" s="95" t="s">
        <v>19</v>
      </c>
      <c r="E19" s="96" t="s">
        <v>26</v>
      </c>
      <c r="F19" s="95" t="s">
        <v>68</v>
      </c>
      <c r="G19" s="96" t="s">
        <v>186</v>
      </c>
      <c r="H19" s="106" t="s">
        <v>253</v>
      </c>
      <c r="I19" s="97">
        <v>2</v>
      </c>
      <c r="J19" s="98" t="str">
        <f>IFERROR(INDEX('TABLAS DE VALORACIÓN'!$E$54:$E$58,MATCH(I19,'TABLAS DE VALORACIÓN'!$F$54:$F$58,0)),"")</f>
        <v>Improbable (puede ocurrir ocasionalmente)</v>
      </c>
      <c r="K19" s="97">
        <v>3</v>
      </c>
      <c r="L19" s="98" t="str">
        <f>IFERROR(INDEX('TABLAS DE VALORACIÓN'!$G$52:$K$52,1,MATCH(K19,'TABLAS DE VALORACIÓN'!$G$53:$K$53,0)),"")</f>
        <v>Moderado</v>
      </c>
      <c r="M19" s="99">
        <f t="shared" si="0"/>
        <v>6</v>
      </c>
      <c r="N19" s="98">
        <f>IFERROR(INDEX('TABLAS DE VALORACIÓN'!$F$54:$F$58,MATCH(J19,'TABLAS DE VALORACIÓN'!$E$54:$E$58,0))*INDEX('TABLAS DE VALORACIÓN'!$G$53:$K$53,1,MATCH(L19,'TABLAS DE VALORACIÓN'!$G$52:$K$52,0)),"")</f>
        <v>6</v>
      </c>
      <c r="O19" s="106" t="s">
        <v>254</v>
      </c>
      <c r="P19" s="106" t="s">
        <v>255</v>
      </c>
      <c r="Q19" s="97">
        <v>1</v>
      </c>
      <c r="R19" s="98" t="str">
        <f>IFERROR(INDEX('TABLAS DE VALORACIÓN'!$E$54:$E$58,MATCH(Q19,'TABLAS DE VALORACIÓN'!$F$54:$F$58,0)),"")</f>
        <v>Raro (puede ocurrir excepcionalmente)</v>
      </c>
      <c r="S19" s="97">
        <v>3</v>
      </c>
      <c r="T19" s="98" t="str">
        <f>IFERROR(INDEX('TABLAS DE VALORACIÓN'!$G$52:$K$52,1,MATCH(S19,'TABLAS DE VALORACIÓN'!$G$53:$K$53,0)),"")</f>
        <v>Moderado</v>
      </c>
      <c r="U19" s="98">
        <f t="shared" si="1"/>
        <v>3</v>
      </c>
      <c r="V19" s="98">
        <f>IFERROR(INDEX('TABLAS DE VALORACIÓN'!$F$54:$F$58,MATCH(R19,'TABLAS DE VALORACIÓN'!$E$54:$E$58,0))*INDEX('TABLAS DE VALORACIÓN'!$G$53:$K$53,1,MATCH(T19,'TABLAS DE VALORACIÓN'!$G$52:$K$52,0)),"")</f>
        <v>3</v>
      </c>
      <c r="W19" s="95" t="s">
        <v>103</v>
      </c>
      <c r="X19" s="95" t="s">
        <v>103</v>
      </c>
      <c r="Y19" s="95" t="s">
        <v>256</v>
      </c>
      <c r="Z19" s="104" t="s">
        <v>231</v>
      </c>
      <c r="AA19" s="101">
        <v>46203</v>
      </c>
      <c r="AB19" s="105" t="s">
        <v>257</v>
      </c>
      <c r="AC19" s="102" t="s">
        <v>113</v>
      </c>
    </row>
    <row r="20" spans="2:29" ht="42" hidden="1" customHeight="1" x14ac:dyDescent="0.2">
      <c r="B20" s="94">
        <v>7</v>
      </c>
      <c r="C20" s="95" t="s">
        <v>17</v>
      </c>
      <c r="D20" s="95" t="s">
        <v>19</v>
      </c>
      <c r="E20" s="96" t="s">
        <v>27</v>
      </c>
      <c r="F20" s="95" t="s">
        <v>68</v>
      </c>
      <c r="G20" s="96" t="s">
        <v>175</v>
      </c>
      <c r="H20" s="106" t="s">
        <v>253</v>
      </c>
      <c r="I20" s="97">
        <v>2</v>
      </c>
      <c r="J20" s="98" t="str">
        <f>IFERROR(INDEX('TABLAS DE VALORACIÓN'!$E$54:$E$58,MATCH(I20,'TABLAS DE VALORACIÓN'!$F$54:$F$58,0)),"")</f>
        <v>Improbable (puede ocurrir ocasionalmente)</v>
      </c>
      <c r="K20" s="97">
        <v>3</v>
      </c>
      <c r="L20" s="98" t="str">
        <f>IFERROR(INDEX('TABLAS DE VALORACIÓN'!$G$52:$K$52,1,MATCH(K20,'TABLAS DE VALORACIÓN'!$G$53:$K$53,0)),"")</f>
        <v>Moderado</v>
      </c>
      <c r="M20" s="99">
        <f t="shared" si="0"/>
        <v>6</v>
      </c>
      <c r="N20" s="98">
        <f>IFERROR(INDEX('TABLAS DE VALORACIÓN'!$F$54:$F$58,MATCH(J20,'TABLAS DE VALORACIÓN'!$E$54:$E$58,0))*INDEX('TABLAS DE VALORACIÓN'!$G$53:$K$53,1,MATCH(L20,'TABLAS DE VALORACIÓN'!$G$52:$K$52,0)),"")</f>
        <v>6</v>
      </c>
      <c r="O20" s="106" t="s">
        <v>258</v>
      </c>
      <c r="P20" s="106" t="s">
        <v>259</v>
      </c>
      <c r="Q20" s="97">
        <v>1</v>
      </c>
      <c r="R20" s="98" t="str">
        <f>IFERROR(INDEX('TABLAS DE VALORACIÓN'!$E$54:$E$58,MATCH(Q20,'TABLAS DE VALORACIÓN'!$F$54:$F$58,0)),"")</f>
        <v>Raro (puede ocurrir excepcionalmente)</v>
      </c>
      <c r="S20" s="97">
        <v>3</v>
      </c>
      <c r="T20" s="98" t="str">
        <f>IFERROR(INDEX('TABLAS DE VALORACIÓN'!$G$52:$K$52,1,MATCH(S20,'TABLAS DE VALORACIÓN'!$G$53:$K$53,0)),"")</f>
        <v>Moderado</v>
      </c>
      <c r="U20" s="98">
        <f t="shared" si="1"/>
        <v>3</v>
      </c>
      <c r="V20" s="98">
        <f>IFERROR(INDEX('TABLAS DE VALORACIÓN'!$F$54:$F$58,MATCH(R20,'TABLAS DE VALORACIÓN'!$E$54:$E$58,0))*INDEX('TABLAS DE VALORACIÓN'!$G$53:$K$53,1,MATCH(T20,'TABLAS DE VALORACIÓN'!$G$52:$K$52,0)),"")</f>
        <v>3</v>
      </c>
      <c r="W20" s="95" t="s">
        <v>103</v>
      </c>
      <c r="X20" s="95" t="s">
        <v>103</v>
      </c>
      <c r="Y20" s="95" t="s">
        <v>260</v>
      </c>
      <c r="Z20" s="104" t="s">
        <v>231</v>
      </c>
      <c r="AA20" s="101">
        <v>46203</v>
      </c>
      <c r="AB20" s="105" t="s">
        <v>261</v>
      </c>
      <c r="AC20" s="102" t="s">
        <v>113</v>
      </c>
    </row>
    <row r="21" spans="2:29" ht="42" customHeight="1" x14ac:dyDescent="0.2">
      <c r="B21" s="94">
        <v>8</v>
      </c>
      <c r="C21" s="95" t="s">
        <v>17</v>
      </c>
      <c r="D21" s="95" t="s">
        <v>19</v>
      </c>
      <c r="E21" s="96" t="s">
        <v>27</v>
      </c>
      <c r="F21" s="95" t="s">
        <v>68</v>
      </c>
      <c r="G21" s="96" t="s">
        <v>188</v>
      </c>
      <c r="H21" s="106" t="s">
        <v>262</v>
      </c>
      <c r="I21" s="97">
        <v>2</v>
      </c>
      <c r="J21" s="98" t="str">
        <f>IFERROR(INDEX('TABLAS DE VALORACIÓN'!$E$54:$E$58,MATCH(I21,'TABLAS DE VALORACIÓN'!$F$54:$F$58,0)),"")</f>
        <v>Improbable (puede ocurrir ocasionalmente)</v>
      </c>
      <c r="K21" s="97">
        <v>3</v>
      </c>
      <c r="L21" s="98" t="str">
        <f>IFERROR(INDEX('TABLAS DE VALORACIÓN'!$G$52:$K$52,1,MATCH(K21,'TABLAS DE VALORACIÓN'!$G$53:$K$53,0)),"")</f>
        <v>Moderado</v>
      </c>
      <c r="M21" s="99">
        <f t="shared" si="0"/>
        <v>6</v>
      </c>
      <c r="N21" s="98">
        <f>IFERROR(INDEX('TABLAS DE VALORACIÓN'!$F$54:$F$58,MATCH(J21,'TABLAS DE VALORACIÓN'!$E$54:$E$58,0))*INDEX('TABLAS DE VALORACIÓN'!$G$53:$K$53,1,MATCH(L21,'TABLAS DE VALORACIÓN'!$G$52:$K$52,0)),"")</f>
        <v>6</v>
      </c>
      <c r="O21" s="106" t="s">
        <v>263</v>
      </c>
      <c r="P21" s="106" t="s">
        <v>264</v>
      </c>
      <c r="Q21" s="97">
        <v>1</v>
      </c>
      <c r="R21" s="98" t="str">
        <f>IFERROR(INDEX('TABLAS DE VALORACIÓN'!$E$54:$E$58,MATCH(Q21,'TABLAS DE VALORACIÓN'!$F$54:$F$58,0)),"")</f>
        <v>Raro (puede ocurrir excepcionalmente)</v>
      </c>
      <c r="S21" s="97">
        <v>3</v>
      </c>
      <c r="T21" s="98" t="str">
        <f>IFERROR(INDEX('TABLAS DE VALORACIÓN'!$G$52:$K$52,1,MATCH(S21,'TABLAS DE VALORACIÓN'!$G$53:$K$53,0)),"")</f>
        <v>Moderado</v>
      </c>
      <c r="U21" s="98">
        <f t="shared" si="1"/>
        <v>3</v>
      </c>
      <c r="V21" s="98">
        <f>IFERROR(INDEX('TABLAS DE VALORACIÓN'!$F$54:$F$58,MATCH(R21,'TABLAS DE VALORACIÓN'!$E$54:$E$58,0))*INDEX('TABLAS DE VALORACIÓN'!$G$53:$K$53,1,MATCH(T21,'TABLAS DE VALORACIÓN'!$G$52:$K$52,0)),"")</f>
        <v>3</v>
      </c>
      <c r="W21" s="95" t="s">
        <v>103</v>
      </c>
      <c r="X21" s="95" t="s">
        <v>103</v>
      </c>
      <c r="Y21" s="95" t="s">
        <v>265</v>
      </c>
      <c r="Z21" s="104" t="s">
        <v>231</v>
      </c>
      <c r="AA21" s="101">
        <v>46203</v>
      </c>
      <c r="AB21" s="105" t="s">
        <v>266</v>
      </c>
      <c r="AC21" s="102" t="s">
        <v>113</v>
      </c>
    </row>
    <row r="22" spans="2:29" ht="42" customHeight="1" x14ac:dyDescent="0.2">
      <c r="B22" s="94">
        <v>9</v>
      </c>
      <c r="C22" s="95" t="s">
        <v>17</v>
      </c>
      <c r="D22" s="95" t="s">
        <v>19</v>
      </c>
      <c r="E22" s="96" t="s">
        <v>29</v>
      </c>
      <c r="F22" s="95" t="s">
        <v>68</v>
      </c>
      <c r="G22" s="96" t="s">
        <v>192</v>
      </c>
      <c r="H22" s="106" t="s">
        <v>267</v>
      </c>
      <c r="I22" s="97">
        <v>1</v>
      </c>
      <c r="J22" s="98" t="str">
        <f>IFERROR(INDEX('TABLAS DE VALORACIÓN'!$E$54:$E$58,MATCH(I22,'TABLAS DE VALORACIÓN'!$F$54:$F$58,0)),"")</f>
        <v>Raro (puede ocurrir excepcionalmente)</v>
      </c>
      <c r="K22" s="97">
        <v>3</v>
      </c>
      <c r="L22" s="98" t="str">
        <f>IFERROR(INDEX('TABLAS DE VALORACIÓN'!$G$52:$K$52,1,MATCH(K22,'TABLAS DE VALORACIÓN'!$G$53:$K$53,0)),"")</f>
        <v>Moderado</v>
      </c>
      <c r="M22" s="99">
        <f t="shared" si="0"/>
        <v>3</v>
      </c>
      <c r="N22" s="98">
        <f>IFERROR(INDEX('TABLAS DE VALORACIÓN'!$F$54:$F$58,MATCH(J22,'TABLAS DE VALORACIÓN'!$E$54:$E$58,0))*INDEX('TABLAS DE VALORACIÓN'!$G$53:$K$53,1,MATCH(L22,'TABLAS DE VALORACIÓN'!$G$52:$K$52,0)),"")</f>
        <v>3</v>
      </c>
      <c r="O22" s="106" t="s">
        <v>268</v>
      </c>
      <c r="P22" s="106" t="s">
        <v>269</v>
      </c>
      <c r="Q22" s="97">
        <v>1</v>
      </c>
      <c r="R22" s="98" t="str">
        <f>IFERROR(INDEX('TABLAS DE VALORACIÓN'!$E$54:$E$58,MATCH(Q22,'TABLAS DE VALORACIÓN'!$F$54:$F$58,0)),"")</f>
        <v>Raro (puede ocurrir excepcionalmente)</v>
      </c>
      <c r="S22" s="97">
        <v>3</v>
      </c>
      <c r="T22" s="98" t="str">
        <f>IFERROR(INDEX('TABLAS DE VALORACIÓN'!$G$52:$K$52,1,MATCH(S22,'TABLAS DE VALORACIÓN'!$G$53:$K$53,0)),"")</f>
        <v>Moderado</v>
      </c>
      <c r="U22" s="98">
        <f t="shared" si="1"/>
        <v>3</v>
      </c>
      <c r="V22" s="98">
        <f>IFERROR(INDEX('TABLAS DE VALORACIÓN'!$F$54:$F$58,MATCH(R22,'TABLAS DE VALORACIÓN'!$E$54:$E$58,0))*INDEX('TABLAS DE VALORACIÓN'!$G$53:$K$53,1,MATCH(T22,'TABLAS DE VALORACIÓN'!$G$52:$K$52,0)),"")</f>
        <v>3</v>
      </c>
      <c r="W22" s="95" t="s">
        <v>103</v>
      </c>
      <c r="X22" s="95" t="s">
        <v>103</v>
      </c>
      <c r="Y22" s="95" t="s">
        <v>270</v>
      </c>
      <c r="Z22" s="104" t="s">
        <v>231</v>
      </c>
      <c r="AA22" s="101">
        <v>46203</v>
      </c>
      <c r="AB22" s="105" t="s">
        <v>271</v>
      </c>
      <c r="AC22" s="102" t="s">
        <v>113</v>
      </c>
    </row>
    <row r="23" spans="2:29" ht="71.099999999999994" customHeight="1" thickBot="1" x14ac:dyDescent="0.25">
      <c r="B23" s="94">
        <v>10</v>
      </c>
      <c r="C23" s="95" t="s">
        <v>17</v>
      </c>
      <c r="D23" s="95" t="s">
        <v>19</v>
      </c>
      <c r="E23" s="96" t="s">
        <v>26</v>
      </c>
      <c r="F23" s="95" t="s">
        <v>272</v>
      </c>
      <c r="G23" s="96" t="s">
        <v>273</v>
      </c>
      <c r="H23" s="95" t="s">
        <v>274</v>
      </c>
      <c r="I23" s="97">
        <v>3</v>
      </c>
      <c r="J23" s="98" t="str">
        <f>IFERROR(INDEX('TABLAS DE VALORACIÓN'!$E$54:$E$58,MATCH(I23,'TABLAS DE VALORACIÓN'!$F$54:$F$58,0)),"")</f>
        <v>Posible (puede ocurrir en cualquier momento futuro)</v>
      </c>
      <c r="K23" s="97">
        <v>3</v>
      </c>
      <c r="L23" s="98" t="str">
        <f>IFERROR(INDEX('TABLAS DE VALORACIÓN'!$G$52:$K$52,1,MATCH(K23,'TABLAS DE VALORACIÓN'!$G$53:$K$53,0)),"")</f>
        <v>Moderado</v>
      </c>
      <c r="M23" s="99">
        <f>IFERROR(I23*K23,"")</f>
        <v>9</v>
      </c>
      <c r="N23" s="98">
        <f>IFERROR(INDEX('TABLAS DE VALORACIÓN'!$F$54:$F$58,MATCH(J23,'TABLAS DE VALORACIÓN'!$E$54:$E$58,0))*INDEX('TABLAS DE VALORACIÓN'!$G$53:$K$53,1,MATCH(L23,'TABLAS DE VALORACIÓN'!$G$52:$K$52,0)),"")</f>
        <v>9</v>
      </c>
      <c r="O23" s="105" t="s">
        <v>275</v>
      </c>
      <c r="P23" s="100" t="s">
        <v>276</v>
      </c>
      <c r="Q23" s="97">
        <v>2</v>
      </c>
      <c r="R23" s="98" t="str">
        <f>IFERROR(INDEX('TABLAS DE VALORACIÓN'!$E$54:$E$58,MATCH(Q23,'TABLAS DE VALORACIÓN'!$F$54:$F$58,0)),"")</f>
        <v>Improbable (puede ocurrir ocasionalmente)</v>
      </c>
      <c r="S23" s="97">
        <v>3</v>
      </c>
      <c r="T23" s="98" t="str">
        <f>IFERROR(INDEX('TABLAS DE VALORACIÓN'!$G$52:$K$52,1,MATCH(S23,'TABLAS DE VALORACIÓN'!$G$53:$K$53,0)),"")</f>
        <v>Moderado</v>
      </c>
      <c r="U23" s="98">
        <f t="shared" si="1"/>
        <v>6</v>
      </c>
      <c r="V23" s="98">
        <f>IFERROR(INDEX('TABLAS DE VALORACIÓN'!$F$54:$F$58,MATCH(R23,'TABLAS DE VALORACIÓN'!$E$54:$E$58,0))*INDEX('TABLAS DE VALORACIÓN'!$G$53:$K$53,1,MATCH(T23,'TABLAS DE VALORACIÓN'!$G$52:$K$52,0)),"")</f>
        <v>6</v>
      </c>
      <c r="W23" s="95" t="s">
        <v>103</v>
      </c>
      <c r="X23" s="95" t="s">
        <v>103</v>
      </c>
      <c r="Y23" s="95" t="s">
        <v>251</v>
      </c>
      <c r="Z23" s="104" t="s">
        <v>231</v>
      </c>
      <c r="AA23" s="101">
        <v>46203</v>
      </c>
      <c r="AB23" s="105" t="s">
        <v>277</v>
      </c>
      <c r="AC23" s="102" t="s">
        <v>113</v>
      </c>
    </row>
    <row r="24" spans="2:29" ht="71.25" x14ac:dyDescent="0.2">
      <c r="B24" s="94">
        <v>11</v>
      </c>
      <c r="C24" s="95" t="s">
        <v>17</v>
      </c>
      <c r="D24" s="95" t="s">
        <v>19</v>
      </c>
      <c r="E24" s="96" t="s">
        <v>26</v>
      </c>
      <c r="F24" s="95" t="s">
        <v>272</v>
      </c>
      <c r="G24" s="96" t="s">
        <v>278</v>
      </c>
      <c r="H24" s="95" t="s">
        <v>279</v>
      </c>
      <c r="I24" s="97">
        <v>3</v>
      </c>
      <c r="J24" s="98" t="str">
        <f>IFERROR(INDEX('TABLAS DE VALORACIÓN'!$E$54:$E$58,MATCH(I24,'TABLAS DE VALORACIÓN'!$F$54:$F$58,0)),"")</f>
        <v>Posible (puede ocurrir en cualquier momento futuro)</v>
      </c>
      <c r="K24" s="97">
        <v>3</v>
      </c>
      <c r="L24" s="98" t="str">
        <f>IFERROR(INDEX('TABLAS DE VALORACIÓN'!$G$52:$K$52,1,MATCH(K24,'TABLAS DE VALORACIÓN'!$G$53:$K$53,0)),"")</f>
        <v>Moderado</v>
      </c>
      <c r="M24" s="99">
        <f t="shared" si="0"/>
        <v>9</v>
      </c>
      <c r="N24" s="98">
        <f>IFERROR(INDEX('TABLAS DE VALORACIÓN'!$F$54:$F$58,MATCH(J24,'TABLAS DE VALORACIÓN'!$E$54:$E$58,0))*INDEX('TABLAS DE VALORACIÓN'!$G$53:$K$53,1,MATCH(L24,'TABLAS DE VALORACIÓN'!$G$52:$K$52,0)),"")</f>
        <v>9</v>
      </c>
      <c r="O24" s="105" t="s">
        <v>280</v>
      </c>
      <c r="P24" s="100" t="s">
        <v>276</v>
      </c>
      <c r="Q24" s="97">
        <v>2</v>
      </c>
      <c r="R24" s="98" t="str">
        <f>IFERROR(INDEX('TABLAS DE VALORACIÓN'!$E$54:$E$58,MATCH(Q24,'TABLAS DE VALORACIÓN'!$F$54:$F$58,0)),"")</f>
        <v>Improbable (puede ocurrir ocasionalmente)</v>
      </c>
      <c r="S24" s="97">
        <v>3</v>
      </c>
      <c r="T24" s="98" t="str">
        <f>IFERROR(INDEX('TABLAS DE VALORACIÓN'!$G$52:$K$52,1,MATCH(S24,'TABLAS DE VALORACIÓN'!$G$53:$K$53,0)),"")</f>
        <v>Moderado</v>
      </c>
      <c r="U24" s="98">
        <f t="shared" si="1"/>
        <v>6</v>
      </c>
      <c r="V24" s="98">
        <f>IFERROR(INDEX('TABLAS DE VALORACIÓN'!$F$54:$F$58,MATCH(R24,'TABLAS DE VALORACIÓN'!$E$54:$E$58,0))*INDEX('TABLAS DE VALORACIÓN'!$G$53:$K$53,1,MATCH(T24,'TABLAS DE VALORACIÓN'!$G$52:$K$52,0)),"")</f>
        <v>6</v>
      </c>
      <c r="W24" s="95" t="s">
        <v>103</v>
      </c>
      <c r="X24" s="95" t="s">
        <v>103</v>
      </c>
      <c r="Y24" s="95" t="s">
        <v>281</v>
      </c>
      <c r="Z24" s="104" t="s">
        <v>231</v>
      </c>
      <c r="AA24" s="101">
        <v>46203</v>
      </c>
      <c r="AB24" s="105" t="s">
        <v>282</v>
      </c>
      <c r="AC24" s="102" t="s">
        <v>113</v>
      </c>
    </row>
    <row r="25" spans="2:29" ht="85.5" x14ac:dyDescent="0.2">
      <c r="B25" s="94">
        <v>12</v>
      </c>
      <c r="C25" s="95" t="s">
        <v>17</v>
      </c>
      <c r="D25" s="95" t="s">
        <v>24</v>
      </c>
      <c r="E25" s="96" t="s">
        <v>26</v>
      </c>
      <c r="F25" s="95" t="s">
        <v>272</v>
      </c>
      <c r="G25" s="96" t="s">
        <v>283</v>
      </c>
      <c r="H25" s="95" t="s">
        <v>284</v>
      </c>
      <c r="I25" s="97">
        <v>3</v>
      </c>
      <c r="J25" s="98" t="str">
        <f>IFERROR(INDEX('TABLAS DE VALORACIÓN'!$E$54:$E$58,MATCH(I25,'TABLAS DE VALORACIÓN'!$F$54:$F$58,0)),"")</f>
        <v>Posible (puede ocurrir en cualquier momento futuro)</v>
      </c>
      <c r="K25" s="97">
        <v>3</v>
      </c>
      <c r="L25" s="98" t="str">
        <f>IFERROR(INDEX('TABLAS DE VALORACIÓN'!$G$52:$K$52,1,MATCH(K25,'TABLAS DE VALORACIÓN'!$G$53:$K$53,0)),"")</f>
        <v>Moderado</v>
      </c>
      <c r="M25" s="99">
        <f t="shared" si="0"/>
        <v>9</v>
      </c>
      <c r="N25" s="98">
        <f>IFERROR(INDEX('TABLAS DE VALORACIÓN'!$F$54:$F$58,MATCH(J25,'TABLAS DE VALORACIÓN'!$E$54:$E$58,0))*INDEX('TABLAS DE VALORACIÓN'!$G$53:$K$53,1,MATCH(L25,'TABLAS DE VALORACIÓN'!$G$52:$K$52,0)),"")</f>
        <v>9</v>
      </c>
      <c r="O25" s="105" t="s">
        <v>285</v>
      </c>
      <c r="P25" s="100" t="s">
        <v>276</v>
      </c>
      <c r="Q25" s="97">
        <v>2</v>
      </c>
      <c r="R25" s="98" t="str">
        <f>IFERROR(INDEX('TABLAS DE VALORACIÓN'!$E$54:$E$58,MATCH(Q25,'TABLAS DE VALORACIÓN'!$F$54:$F$58,0)),"")</f>
        <v>Improbable (puede ocurrir ocasionalmente)</v>
      </c>
      <c r="S25" s="97">
        <v>3</v>
      </c>
      <c r="T25" s="98" t="str">
        <f>IFERROR(INDEX('TABLAS DE VALORACIÓN'!$G$52:$K$52,1,MATCH(S25,'TABLAS DE VALORACIÓN'!$G$53:$K$53,0)),"")</f>
        <v>Moderado</v>
      </c>
      <c r="U25" s="98">
        <f t="shared" si="1"/>
        <v>6</v>
      </c>
      <c r="V25" s="98">
        <f>IFERROR(INDEX('TABLAS DE VALORACIÓN'!$F$54:$F$58,MATCH(R25,'TABLAS DE VALORACIÓN'!$E$54:$E$58,0))*INDEX('TABLAS DE VALORACIÓN'!$G$53:$K$53,1,MATCH(T25,'TABLAS DE VALORACIÓN'!$G$52:$K$52,0)),"")</f>
        <v>6</v>
      </c>
      <c r="W25" s="95" t="s">
        <v>103</v>
      </c>
      <c r="X25" s="95" t="s">
        <v>103</v>
      </c>
      <c r="Y25" s="95" t="s">
        <v>246</v>
      </c>
      <c r="Z25" s="104" t="s">
        <v>231</v>
      </c>
      <c r="AA25" s="101">
        <v>46203</v>
      </c>
      <c r="AB25" s="105" t="s">
        <v>286</v>
      </c>
      <c r="AC25" s="102" t="s">
        <v>113</v>
      </c>
    </row>
    <row r="26" spans="2:29" ht="85.5" x14ac:dyDescent="0.2">
      <c r="B26" s="94">
        <v>13</v>
      </c>
      <c r="C26" s="95" t="s">
        <v>17</v>
      </c>
      <c r="D26" s="95" t="s">
        <v>19</v>
      </c>
      <c r="E26" s="96" t="s">
        <v>26</v>
      </c>
      <c r="F26" s="95" t="s">
        <v>272</v>
      </c>
      <c r="G26" s="96" t="s">
        <v>287</v>
      </c>
      <c r="H26" s="95" t="s">
        <v>288</v>
      </c>
      <c r="I26" s="97">
        <v>3</v>
      </c>
      <c r="J26" s="98" t="str">
        <f>IFERROR(INDEX('TABLAS DE VALORACIÓN'!$E$54:$E$58,MATCH(I26,'TABLAS DE VALORACIÓN'!$F$54:$F$58,0)),"")</f>
        <v>Posible (puede ocurrir en cualquier momento futuro)</v>
      </c>
      <c r="K26" s="97">
        <v>3</v>
      </c>
      <c r="L26" s="98" t="str">
        <f>IFERROR(INDEX('TABLAS DE VALORACIÓN'!$G$52:$K$52,1,MATCH(K26,'TABLAS DE VALORACIÓN'!$G$53:$K$53,0)),"")</f>
        <v>Moderado</v>
      </c>
      <c r="M26" s="99">
        <f t="shared" si="0"/>
        <v>9</v>
      </c>
      <c r="N26" s="98">
        <f>IFERROR(INDEX('TABLAS DE VALORACIÓN'!$F$54:$F$58,MATCH(J26,'TABLAS DE VALORACIÓN'!$E$54:$E$58,0))*INDEX('TABLAS DE VALORACIÓN'!$G$53:$K$53,1,MATCH(L26,'TABLAS DE VALORACIÓN'!$G$52:$K$52,0)),"")</f>
        <v>9</v>
      </c>
      <c r="O26" s="105" t="s">
        <v>289</v>
      </c>
      <c r="P26" s="100" t="s">
        <v>276</v>
      </c>
      <c r="Q26" s="97">
        <v>2</v>
      </c>
      <c r="R26" s="98" t="str">
        <f>IFERROR(INDEX('TABLAS DE VALORACIÓN'!$E$54:$E$58,MATCH(Q26,'TABLAS DE VALORACIÓN'!$F$54:$F$58,0)),"")</f>
        <v>Improbable (puede ocurrir ocasionalmente)</v>
      </c>
      <c r="S26" s="97">
        <v>3</v>
      </c>
      <c r="T26" s="98" t="str">
        <f>IFERROR(INDEX('TABLAS DE VALORACIÓN'!$G$52:$K$52,1,MATCH(S26,'TABLAS DE VALORACIÓN'!$G$53:$K$53,0)),"")</f>
        <v>Moderado</v>
      </c>
      <c r="U26" s="98">
        <f t="shared" si="1"/>
        <v>6</v>
      </c>
      <c r="V26" s="98">
        <f>IFERROR(INDEX('TABLAS DE VALORACIÓN'!$F$54:$F$58,MATCH(R26,'TABLAS DE VALORACIÓN'!$E$54:$E$58,0))*INDEX('TABLAS DE VALORACIÓN'!$G$53:$K$53,1,MATCH(T26,'TABLAS DE VALORACIÓN'!$G$52:$K$52,0)),"")</f>
        <v>6</v>
      </c>
      <c r="W26" s="95" t="s">
        <v>103</v>
      </c>
      <c r="X26" s="95" t="s">
        <v>103</v>
      </c>
      <c r="Y26" s="95" t="s">
        <v>290</v>
      </c>
      <c r="Z26" s="104" t="s">
        <v>231</v>
      </c>
      <c r="AA26" s="101">
        <v>46203</v>
      </c>
      <c r="AB26" s="105" t="s">
        <v>291</v>
      </c>
      <c r="AC26" s="102" t="s">
        <v>113</v>
      </c>
    </row>
    <row r="27" spans="2:29" ht="85.5" hidden="1" x14ac:dyDescent="0.2">
      <c r="B27" s="94">
        <v>14</v>
      </c>
      <c r="C27" s="95" t="s">
        <v>17</v>
      </c>
      <c r="D27" s="95" t="s">
        <v>19</v>
      </c>
      <c r="E27" s="96" t="s">
        <v>26</v>
      </c>
      <c r="F27" s="95" t="s">
        <v>292</v>
      </c>
      <c r="G27" s="96" t="s">
        <v>293</v>
      </c>
      <c r="H27" s="95" t="s">
        <v>294</v>
      </c>
      <c r="I27" s="97">
        <v>3</v>
      </c>
      <c r="J27" s="98" t="str">
        <f>IFERROR(INDEX('TABLAS DE VALORACIÓN'!$E$54:$E$58,MATCH(I27,'TABLAS DE VALORACIÓN'!$F$54:$F$58,0)),"")</f>
        <v>Posible (puede ocurrir en cualquier momento futuro)</v>
      </c>
      <c r="K27" s="97">
        <v>3</v>
      </c>
      <c r="L27" s="98" t="str">
        <f>IFERROR(INDEX('TABLAS DE VALORACIÓN'!$G$52:$K$52,1,MATCH(K27,'TABLAS DE VALORACIÓN'!$G$53:$K$53,0)),"")</f>
        <v>Moderado</v>
      </c>
      <c r="M27" s="99">
        <f t="shared" si="0"/>
        <v>9</v>
      </c>
      <c r="N27" s="98">
        <f>IFERROR(INDEX('TABLAS DE VALORACIÓN'!$F$54:$F$58,MATCH(J27,'TABLAS DE VALORACIÓN'!$E$54:$E$58,0))*INDEX('TABLAS DE VALORACIÓN'!$G$53:$K$53,1,MATCH(L27,'TABLAS DE VALORACIÓN'!$G$52:$K$52,0)),"")</f>
        <v>9</v>
      </c>
      <c r="O27" s="105" t="s">
        <v>295</v>
      </c>
      <c r="P27" s="100" t="s">
        <v>276</v>
      </c>
      <c r="Q27" s="97">
        <v>2</v>
      </c>
      <c r="R27" s="98" t="str">
        <f>IFERROR(INDEX('TABLAS DE VALORACIÓN'!$E$54:$E$58,MATCH(Q27,'TABLAS DE VALORACIÓN'!$F$54:$F$58,0)),"")</f>
        <v>Improbable (puede ocurrir ocasionalmente)</v>
      </c>
      <c r="S27" s="97">
        <v>3</v>
      </c>
      <c r="T27" s="98" t="str">
        <f>IFERROR(INDEX('TABLAS DE VALORACIÓN'!$G$52:$K$52,1,MATCH(S27,'TABLAS DE VALORACIÓN'!$G$53:$K$53,0)),"")</f>
        <v>Moderado</v>
      </c>
      <c r="U27" s="98">
        <f t="shared" si="1"/>
        <v>6</v>
      </c>
      <c r="V27" s="98">
        <f>IFERROR(INDEX('TABLAS DE VALORACIÓN'!$F$54:$F$58,MATCH(R27,'TABLAS DE VALORACIÓN'!$E$54:$E$58,0))*INDEX('TABLAS DE VALORACIÓN'!$G$53:$K$53,1,MATCH(T27,'TABLAS DE VALORACIÓN'!$G$52:$K$52,0)),"")</f>
        <v>6</v>
      </c>
      <c r="W27" s="95" t="s">
        <v>103</v>
      </c>
      <c r="X27" s="95" t="s">
        <v>103</v>
      </c>
      <c r="Y27" s="95" t="s">
        <v>296</v>
      </c>
      <c r="Z27" s="104" t="s">
        <v>231</v>
      </c>
      <c r="AA27" s="101">
        <v>46203</v>
      </c>
      <c r="AB27" s="105" t="s">
        <v>297</v>
      </c>
      <c r="AC27" s="102" t="s">
        <v>113</v>
      </c>
    </row>
    <row r="28" spans="2:29" ht="99.75" x14ac:dyDescent="0.2">
      <c r="B28" s="94">
        <v>15</v>
      </c>
      <c r="C28" s="95" t="s">
        <v>17</v>
      </c>
      <c r="D28" s="95" t="s">
        <v>19</v>
      </c>
      <c r="E28" s="96" t="s">
        <v>26</v>
      </c>
      <c r="F28" s="95" t="s">
        <v>298</v>
      </c>
      <c r="G28" s="96" t="s">
        <v>299</v>
      </c>
      <c r="H28" s="95" t="s">
        <v>300</v>
      </c>
      <c r="I28" s="97">
        <v>3</v>
      </c>
      <c r="J28" s="98" t="str">
        <f>IFERROR(INDEX('TABLAS DE VALORACIÓN'!$E$54:$E$58,MATCH(I28,'TABLAS DE VALORACIÓN'!$F$54:$F$58,0)),"")</f>
        <v>Posible (puede ocurrir en cualquier momento futuro)</v>
      </c>
      <c r="K28" s="97">
        <v>3</v>
      </c>
      <c r="L28" s="98" t="str">
        <f>IFERROR(INDEX('TABLAS DE VALORACIÓN'!$G$52:$K$52,1,MATCH(K28,'TABLAS DE VALORACIÓN'!$G$53:$K$53,0)),"")</f>
        <v>Moderado</v>
      </c>
      <c r="M28" s="99">
        <f t="shared" si="0"/>
        <v>9</v>
      </c>
      <c r="N28" s="98">
        <f>IFERROR(INDEX('TABLAS DE VALORACIÓN'!$F$54:$F$58,MATCH(J28,'TABLAS DE VALORACIÓN'!$E$54:$E$58,0))*INDEX('TABLAS DE VALORACIÓN'!$G$53:$K$53,1,MATCH(L28,'TABLAS DE VALORACIÓN'!$G$52:$K$52,0)),"")</f>
        <v>9</v>
      </c>
      <c r="O28" s="105" t="s">
        <v>301</v>
      </c>
      <c r="P28" s="100" t="s">
        <v>276</v>
      </c>
      <c r="Q28" s="97">
        <v>2</v>
      </c>
      <c r="R28" s="98" t="str">
        <f>IFERROR(INDEX('TABLAS DE VALORACIÓN'!$E$54:$E$58,MATCH(Q28,'TABLAS DE VALORACIÓN'!$F$54:$F$58,0)),"")</f>
        <v>Improbable (puede ocurrir ocasionalmente)</v>
      </c>
      <c r="S28" s="97">
        <v>3</v>
      </c>
      <c r="T28" s="98" t="str">
        <f>IFERROR(INDEX('TABLAS DE VALORACIÓN'!$G$52:$K$52,1,MATCH(S28,'TABLAS DE VALORACIÓN'!$G$53:$K$53,0)),"")</f>
        <v>Moderado</v>
      </c>
      <c r="U28" s="98">
        <f t="shared" si="1"/>
        <v>6</v>
      </c>
      <c r="V28" s="98">
        <f>IFERROR(INDEX('TABLAS DE VALORACIÓN'!$F$54:$F$58,MATCH(R28,'TABLAS DE VALORACIÓN'!$E$54:$E$58,0))*INDEX('TABLAS DE VALORACIÓN'!$G$53:$K$53,1,MATCH(T28,'TABLAS DE VALORACIÓN'!$G$52:$K$52,0)),"")</f>
        <v>6</v>
      </c>
      <c r="W28" s="95" t="s">
        <v>103</v>
      </c>
      <c r="X28" s="95" t="s">
        <v>103</v>
      </c>
      <c r="Y28" s="95" t="s">
        <v>246</v>
      </c>
      <c r="Z28" s="104" t="s">
        <v>231</v>
      </c>
      <c r="AA28" s="101">
        <v>46203</v>
      </c>
      <c r="AB28" s="105" t="s">
        <v>302</v>
      </c>
      <c r="AC28" s="102" t="s">
        <v>113</v>
      </c>
    </row>
    <row r="29" spans="2:29" ht="71.25" x14ac:dyDescent="0.2">
      <c r="B29" s="94">
        <v>16</v>
      </c>
      <c r="C29" s="95" t="s">
        <v>17</v>
      </c>
      <c r="D29" s="95" t="s">
        <v>19</v>
      </c>
      <c r="E29" s="96" t="s">
        <v>26</v>
      </c>
      <c r="F29" s="95" t="s">
        <v>303</v>
      </c>
      <c r="G29" s="96" t="s">
        <v>304</v>
      </c>
      <c r="H29" s="95" t="s">
        <v>305</v>
      </c>
      <c r="I29" s="97">
        <v>3</v>
      </c>
      <c r="J29" s="98" t="str">
        <f>IFERROR(INDEX('TABLAS DE VALORACIÓN'!$E$54:$E$58,MATCH(I29,'TABLAS DE VALORACIÓN'!$F$54:$F$58,0)),"")</f>
        <v>Posible (puede ocurrir en cualquier momento futuro)</v>
      </c>
      <c r="K29" s="97">
        <v>3</v>
      </c>
      <c r="L29" s="98" t="str">
        <f>IFERROR(INDEX('TABLAS DE VALORACIÓN'!$G$52:$K$52,1,MATCH(K29,'TABLAS DE VALORACIÓN'!$G$53:$K$53,0)),"")</f>
        <v>Moderado</v>
      </c>
      <c r="M29" s="99">
        <f t="shared" si="0"/>
        <v>9</v>
      </c>
      <c r="N29" s="98">
        <f>IFERROR(INDEX('TABLAS DE VALORACIÓN'!$F$54:$F$58,MATCH(J29,'TABLAS DE VALORACIÓN'!$E$54:$E$58,0))*INDEX('TABLAS DE VALORACIÓN'!$G$53:$K$53,1,MATCH(L29,'TABLAS DE VALORACIÓN'!$G$52:$K$52,0)),"")</f>
        <v>9</v>
      </c>
      <c r="O29" s="105" t="s">
        <v>306</v>
      </c>
      <c r="P29" s="100" t="s">
        <v>276</v>
      </c>
      <c r="Q29" s="97">
        <v>2</v>
      </c>
      <c r="R29" s="98" t="str">
        <f>IFERROR(INDEX('TABLAS DE VALORACIÓN'!$E$54:$E$58,MATCH(Q29,'TABLAS DE VALORACIÓN'!$F$54:$F$58,0)),"")</f>
        <v>Improbable (puede ocurrir ocasionalmente)</v>
      </c>
      <c r="S29" s="97">
        <v>3</v>
      </c>
      <c r="T29" s="98" t="str">
        <f>IFERROR(INDEX('TABLAS DE VALORACIÓN'!$G$52:$K$52,1,MATCH(S29,'TABLAS DE VALORACIÓN'!$G$53:$K$53,0)),"")</f>
        <v>Moderado</v>
      </c>
      <c r="U29" s="98">
        <f t="shared" si="1"/>
        <v>6</v>
      </c>
      <c r="V29" s="98">
        <f>IFERROR(INDEX('TABLAS DE VALORACIÓN'!$F$54:$F$58,MATCH(R29,'TABLAS DE VALORACIÓN'!$E$54:$E$58,0))*INDEX('TABLAS DE VALORACIÓN'!$G$53:$K$53,1,MATCH(T29,'TABLAS DE VALORACIÓN'!$G$52:$K$52,0)),"")</f>
        <v>6</v>
      </c>
      <c r="W29" s="95" t="s">
        <v>103</v>
      </c>
      <c r="X29" s="95" t="s">
        <v>103</v>
      </c>
      <c r="Y29" s="95" t="s">
        <v>307</v>
      </c>
      <c r="Z29" s="104" t="s">
        <v>231</v>
      </c>
      <c r="AA29" s="101">
        <v>46203</v>
      </c>
      <c r="AB29" s="105" t="s">
        <v>308</v>
      </c>
      <c r="AC29" s="102" t="s">
        <v>113</v>
      </c>
    </row>
    <row r="30" spans="2:29" ht="71.25" x14ac:dyDescent="0.2">
      <c r="B30" s="94">
        <v>17</v>
      </c>
      <c r="C30" s="95" t="s">
        <v>17</v>
      </c>
      <c r="D30" s="95" t="s">
        <v>19</v>
      </c>
      <c r="E30" s="96" t="s">
        <v>27</v>
      </c>
      <c r="F30" s="95" t="s">
        <v>309</v>
      </c>
      <c r="G30" s="96" t="s">
        <v>310</v>
      </c>
      <c r="H30" s="95" t="s">
        <v>311</v>
      </c>
      <c r="I30" s="97">
        <v>3</v>
      </c>
      <c r="J30" s="98" t="str">
        <f>IFERROR(INDEX('TABLAS DE VALORACIÓN'!$E$54:$E$58,MATCH(I30,'TABLAS DE VALORACIÓN'!$F$54:$F$58,0)),"")</f>
        <v>Posible (puede ocurrir en cualquier momento futuro)</v>
      </c>
      <c r="K30" s="97">
        <v>3</v>
      </c>
      <c r="L30" s="98" t="str">
        <f>IFERROR(INDEX('TABLAS DE VALORACIÓN'!$G$52:$K$52,1,MATCH(K30,'TABLAS DE VALORACIÓN'!$G$53:$K$53,0)),"")</f>
        <v>Moderado</v>
      </c>
      <c r="M30" s="99">
        <f t="shared" si="0"/>
        <v>9</v>
      </c>
      <c r="N30" s="98">
        <f>IFERROR(INDEX('TABLAS DE VALORACIÓN'!$F$54:$F$58,MATCH(J30,'TABLAS DE VALORACIÓN'!$E$54:$E$58,0))*INDEX('TABLAS DE VALORACIÓN'!$G$53:$K$53,1,MATCH(L30,'TABLAS DE VALORACIÓN'!$G$52:$K$52,0)),"")</f>
        <v>9</v>
      </c>
      <c r="O30" s="105" t="s">
        <v>263</v>
      </c>
      <c r="P30" s="100" t="s">
        <v>276</v>
      </c>
      <c r="Q30" s="97">
        <v>2</v>
      </c>
      <c r="R30" s="98" t="str">
        <f>IFERROR(INDEX('TABLAS DE VALORACIÓN'!$E$54:$E$58,MATCH(Q30,'TABLAS DE VALORACIÓN'!$F$54:$F$58,0)),"")</f>
        <v>Improbable (puede ocurrir ocasionalmente)</v>
      </c>
      <c r="S30" s="97">
        <v>3</v>
      </c>
      <c r="T30" s="98" t="str">
        <f>IFERROR(INDEX('TABLAS DE VALORACIÓN'!$G$52:$K$52,1,MATCH(S30,'TABLAS DE VALORACIÓN'!$G$53:$K$53,0)),"")</f>
        <v>Moderado</v>
      </c>
      <c r="U30" s="98">
        <f t="shared" si="1"/>
        <v>6</v>
      </c>
      <c r="V30" s="98">
        <f>IFERROR(INDEX('TABLAS DE VALORACIÓN'!$F$54:$F$58,MATCH(R30,'TABLAS DE VALORACIÓN'!$E$54:$E$58,0))*INDEX('TABLAS DE VALORACIÓN'!$G$53:$K$53,1,MATCH(T30,'TABLAS DE VALORACIÓN'!$G$52:$K$52,0)),"")</f>
        <v>6</v>
      </c>
      <c r="W30" s="95" t="s">
        <v>103</v>
      </c>
      <c r="X30" s="95" t="s">
        <v>103</v>
      </c>
      <c r="Y30" s="95" t="s">
        <v>265</v>
      </c>
      <c r="Z30" s="104" t="s">
        <v>231</v>
      </c>
      <c r="AA30" s="101">
        <v>46203</v>
      </c>
      <c r="AB30" s="105" t="s">
        <v>312</v>
      </c>
      <c r="AC30" s="102" t="s">
        <v>113</v>
      </c>
    </row>
    <row r="31" spans="2:29" ht="85.5" x14ac:dyDescent="0.2">
      <c r="B31" s="94">
        <v>18</v>
      </c>
      <c r="C31" s="95" t="s">
        <v>17</v>
      </c>
      <c r="D31" s="95" t="s">
        <v>19</v>
      </c>
      <c r="E31" s="96" t="s">
        <v>29</v>
      </c>
      <c r="F31" s="95" t="s">
        <v>313</v>
      </c>
      <c r="G31" s="96" t="s">
        <v>314</v>
      </c>
      <c r="H31" s="95" t="s">
        <v>315</v>
      </c>
      <c r="I31" s="97">
        <v>3</v>
      </c>
      <c r="J31" s="98" t="str">
        <f>IFERROR(INDEX('TABLAS DE VALORACIÓN'!$E$54:$E$58,MATCH(I31,'TABLAS DE VALORACIÓN'!$F$54:$F$58,0)),"")</f>
        <v>Posible (puede ocurrir en cualquier momento futuro)</v>
      </c>
      <c r="K31" s="97">
        <v>3</v>
      </c>
      <c r="L31" s="98" t="str">
        <f>IFERROR(INDEX('TABLAS DE VALORACIÓN'!$G$52:$K$52,1,MATCH(K31,'TABLAS DE VALORACIÓN'!$G$53:$K$53,0)),"")</f>
        <v>Moderado</v>
      </c>
      <c r="M31" s="99">
        <f t="shared" si="0"/>
        <v>9</v>
      </c>
      <c r="N31" s="98">
        <f>IFERROR(INDEX('TABLAS DE VALORACIÓN'!$F$54:$F$58,MATCH(J31,'TABLAS DE VALORACIÓN'!$E$54:$E$58,0))*INDEX('TABLAS DE VALORACIÓN'!$G$53:$K$53,1,MATCH(L31,'TABLAS DE VALORACIÓN'!$G$52:$K$52,0)),"")</f>
        <v>9</v>
      </c>
      <c r="O31" s="105" t="s">
        <v>268</v>
      </c>
      <c r="P31" s="100" t="s">
        <v>276</v>
      </c>
      <c r="Q31" s="97">
        <v>2</v>
      </c>
      <c r="R31" s="98" t="str">
        <f>IFERROR(INDEX('TABLAS DE VALORACIÓN'!$E$54:$E$58,MATCH(Q31,'TABLAS DE VALORACIÓN'!$F$54:$F$58,0)),"")</f>
        <v>Improbable (puede ocurrir ocasionalmente)</v>
      </c>
      <c r="S31" s="97">
        <v>3</v>
      </c>
      <c r="T31" s="98" t="str">
        <f>IFERROR(INDEX('TABLAS DE VALORACIÓN'!$G$52:$K$52,1,MATCH(S31,'TABLAS DE VALORACIÓN'!$G$53:$K$53,0)),"")</f>
        <v>Moderado</v>
      </c>
      <c r="U31" s="98">
        <f t="shared" si="1"/>
        <v>6</v>
      </c>
      <c r="V31" s="98">
        <f>IFERROR(INDEX('TABLAS DE VALORACIÓN'!$F$54:$F$58,MATCH(R31,'TABLAS DE VALORACIÓN'!$E$54:$E$58,0))*INDEX('TABLAS DE VALORACIÓN'!$G$53:$K$53,1,MATCH(T31,'TABLAS DE VALORACIÓN'!$G$52:$K$52,0)),"")</f>
        <v>6</v>
      </c>
      <c r="W31" s="95" t="s">
        <v>103</v>
      </c>
      <c r="X31" s="95" t="s">
        <v>103</v>
      </c>
      <c r="Y31" s="95" t="s">
        <v>270</v>
      </c>
      <c r="Z31" s="104" t="s">
        <v>231</v>
      </c>
      <c r="AA31" s="101">
        <v>46203</v>
      </c>
      <c r="AB31" s="105" t="s">
        <v>316</v>
      </c>
      <c r="AC31" s="102" t="s">
        <v>113</v>
      </c>
    </row>
    <row r="32" spans="2:29" ht="71.25" x14ac:dyDescent="0.2">
      <c r="B32" s="94">
        <v>19</v>
      </c>
      <c r="C32" s="95" t="s">
        <v>17</v>
      </c>
      <c r="D32" s="95" t="s">
        <v>19</v>
      </c>
      <c r="E32" s="96" t="s">
        <v>27</v>
      </c>
      <c r="F32" s="95" t="s">
        <v>317</v>
      </c>
      <c r="G32" s="96" t="s">
        <v>318</v>
      </c>
      <c r="H32" s="95" t="s">
        <v>319</v>
      </c>
      <c r="I32" s="97">
        <v>3</v>
      </c>
      <c r="J32" s="98" t="str">
        <f>IFERROR(INDEX('TABLAS DE VALORACIÓN'!$E$54:$E$58,MATCH(I32,'TABLAS DE VALORACIÓN'!$F$54:$F$58,0)),"")</f>
        <v>Posible (puede ocurrir en cualquier momento futuro)</v>
      </c>
      <c r="K32" s="97">
        <v>3</v>
      </c>
      <c r="L32" s="98" t="str">
        <f>IFERROR(INDEX('TABLAS DE VALORACIÓN'!$G$52:$K$52,1,MATCH(K32,'TABLAS DE VALORACIÓN'!$G$53:$K$53,0)),"")</f>
        <v>Moderado</v>
      </c>
      <c r="M32" s="99">
        <f t="shared" si="0"/>
        <v>9</v>
      </c>
      <c r="N32" s="98">
        <f>IFERROR(INDEX('TABLAS DE VALORACIÓN'!$F$54:$F$58,MATCH(J32,'TABLAS DE VALORACIÓN'!$E$54:$E$58,0))*INDEX('TABLAS DE VALORACIÓN'!$G$53:$K$53,1,MATCH(L32,'TABLAS DE VALORACIÓN'!$G$52:$K$52,0)),"")</f>
        <v>9</v>
      </c>
      <c r="O32" s="105" t="s">
        <v>320</v>
      </c>
      <c r="P32" s="100" t="s">
        <v>276</v>
      </c>
      <c r="Q32" s="97">
        <v>2</v>
      </c>
      <c r="R32" s="98" t="str">
        <f>IFERROR(INDEX('TABLAS DE VALORACIÓN'!$E$54:$E$58,MATCH(Q32,'TABLAS DE VALORACIÓN'!$F$54:$F$58,0)),"")</f>
        <v>Improbable (puede ocurrir ocasionalmente)</v>
      </c>
      <c r="S32" s="97">
        <v>3</v>
      </c>
      <c r="T32" s="98" t="str">
        <f>IFERROR(INDEX('TABLAS DE VALORACIÓN'!$G$52:$K$52,1,MATCH(S32,'TABLAS DE VALORACIÓN'!$G$53:$K$53,0)),"")</f>
        <v>Moderado</v>
      </c>
      <c r="U32" s="98">
        <f t="shared" si="1"/>
        <v>6</v>
      </c>
      <c r="V32" s="98">
        <f>IFERROR(INDEX('TABLAS DE VALORACIÓN'!$F$54:$F$58,MATCH(R32,'TABLAS DE VALORACIÓN'!$E$54:$E$58,0))*INDEX('TABLAS DE VALORACIÓN'!$G$53:$K$53,1,MATCH(T32,'TABLAS DE VALORACIÓN'!$G$52:$K$52,0)),"")</f>
        <v>6</v>
      </c>
      <c r="W32" s="95" t="s">
        <v>103</v>
      </c>
      <c r="X32" s="95" t="s">
        <v>103</v>
      </c>
      <c r="Y32" s="95" t="s">
        <v>321</v>
      </c>
      <c r="Z32" s="104" t="s">
        <v>231</v>
      </c>
      <c r="AA32" s="101">
        <v>46203</v>
      </c>
      <c r="AB32" s="105" t="s">
        <v>322</v>
      </c>
      <c r="AC32" s="102" t="s">
        <v>113</v>
      </c>
    </row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</sheetData>
  <autoFilter ref="B12:F13" xr:uid="{00000000-0009-0000-0000-000000000000}"/>
  <mergeCells count="35">
    <mergeCell ref="AB2:AB3"/>
    <mergeCell ref="F4:AA4"/>
    <mergeCell ref="O12:O13"/>
    <mergeCell ref="D12:D13"/>
    <mergeCell ref="W12:W13"/>
    <mergeCell ref="S13:T13"/>
    <mergeCell ref="G7:AA8"/>
    <mergeCell ref="Y12:Y13"/>
    <mergeCell ref="H12:H13"/>
    <mergeCell ref="AA12:AA13"/>
    <mergeCell ref="P12:P13"/>
    <mergeCell ref="B11:H11"/>
    <mergeCell ref="B9:AC9"/>
    <mergeCell ref="B7:F8"/>
    <mergeCell ref="Q13:R13"/>
    <mergeCell ref="AC2:AC3"/>
    <mergeCell ref="Q12:V12"/>
    <mergeCell ref="F5:AA5"/>
    <mergeCell ref="B2:E5"/>
    <mergeCell ref="Z12:Z13"/>
    <mergeCell ref="I11:Y11"/>
    <mergeCell ref="E12:E13"/>
    <mergeCell ref="G12:G13"/>
    <mergeCell ref="X12:X13"/>
    <mergeCell ref="B10:AC10"/>
    <mergeCell ref="F12:F13"/>
    <mergeCell ref="N12:N13"/>
    <mergeCell ref="F2:AA3"/>
    <mergeCell ref="C12:C13"/>
    <mergeCell ref="I12:J13"/>
    <mergeCell ref="B12:B13"/>
    <mergeCell ref="K12:L13"/>
    <mergeCell ref="Z11:AC11"/>
    <mergeCell ref="AB12:AC12"/>
    <mergeCell ref="M12:M13"/>
  </mergeCells>
  <conditionalFormatting sqref="I14:I32 K14:K32 Q14:Q32 S14:S32">
    <cfRule type="expression" dxfId="22" priority="36">
      <formula>I14=4</formula>
    </cfRule>
    <cfRule type="expression" dxfId="21" priority="37">
      <formula>I14=2</formula>
    </cfRule>
    <cfRule type="expression" dxfId="20" priority="38">
      <formula>I14=1</formula>
    </cfRule>
    <cfRule type="expression" dxfId="19" priority="39">
      <formula>I14=5</formula>
    </cfRule>
    <cfRule type="expression" dxfId="18" priority="40">
      <formula>I14=3</formula>
    </cfRule>
  </conditionalFormatting>
  <conditionalFormatting sqref="J14:J32 R14:R32">
    <cfRule type="expression" dxfId="17" priority="6">
      <formula>J14="Raro (puede ocurrir excepcionalmente)"</formula>
    </cfRule>
    <cfRule type="expression" dxfId="16" priority="7">
      <formula>J14="Improbable (puede ocurrir ocasionalmente)"</formula>
    </cfRule>
    <cfRule type="expression" dxfId="15" priority="8">
      <formula>J14="Posible (puede ocurrir en cualquier momento futuro)"</formula>
    </cfRule>
    <cfRule type="expression" dxfId="14" priority="9">
      <formula>J14="Probable (probablemente va a ocurrir)"</formula>
    </cfRule>
    <cfRule type="expression" dxfId="13" priority="10">
      <formula>J14="Casi cierto (ocurre en la mayoría de circunstancias)"</formula>
    </cfRule>
  </conditionalFormatting>
  <conditionalFormatting sqref="L14:L32 T14:T32">
    <cfRule type="expression" dxfId="12" priority="41">
      <formula>L14="Insignificante"</formula>
    </cfRule>
    <cfRule type="expression" dxfId="11" priority="47">
      <formula>L14="Menor"</formula>
    </cfRule>
    <cfRule type="expression" dxfId="10" priority="48">
      <formula>L14="Moderado"</formula>
    </cfRule>
    <cfRule type="expression" dxfId="9" priority="49">
      <formula>L14="Mayor"</formula>
    </cfRule>
    <cfRule type="expression" dxfId="8" priority="50">
      <formula>L14="Catastrófico"</formula>
    </cfRule>
  </conditionalFormatting>
  <conditionalFormatting sqref="M14:M32 U14:U32">
    <cfRule type="expression" dxfId="7" priority="57">
      <formula>+AND(M14&gt;=1,M14&lt;=4)</formula>
    </cfRule>
    <cfRule type="expression" dxfId="6" priority="58">
      <formula>+AND(M14&gt;=16,M14&lt;=25)</formula>
    </cfRule>
    <cfRule type="expression" dxfId="5" priority="59">
      <formula>+AND(M14&gt;=10,M14&lt;=15)</formula>
    </cfRule>
    <cfRule type="expression" dxfId="4" priority="60">
      <formula>+AND(M14&gt;=5,M14&lt;=9)</formula>
    </cfRule>
  </conditionalFormatting>
  <conditionalFormatting sqref="N14:N32 V14:V32">
    <cfRule type="expression" dxfId="3" priority="67">
      <formula>+AND(N14&gt;=1,N14&lt;=4)</formula>
    </cfRule>
    <cfRule type="expression" dxfId="2" priority="68">
      <formula>+AND(N14&gt;=16,N14&lt;=25)</formula>
    </cfRule>
    <cfRule type="expression" dxfId="1" priority="69">
      <formula>+AND(N14&gt;=10,N14&lt;=15)</formula>
    </cfRule>
    <cfRule type="expression" dxfId="0" priority="70">
      <formula>+AND(N14&gt;=5,N14&lt;=9)</formula>
    </cfRule>
  </conditionalFormatting>
  <dataValidations count="1">
    <dataValidation type="list" allowBlank="1" showInputMessage="1" showErrorMessage="1" sqref="D101:F1048576" xr:uid="{00000000-0002-0000-0000-000000000000}">
      <formula1>#REF!</formula1>
    </dataValidation>
  </dataValidations>
  <printOptions horizontalCentered="1" verticalCentered="1"/>
  <pageMargins left="0.23622047244094491" right="0.23622047244094491" top="0.86614173228346458" bottom="0.74803149606299213" header="0.31496062992125978" footer="0.31496062992125978"/>
  <pageSetup scale="17" fitToHeight="2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1:U119"/>
  <sheetViews>
    <sheetView showGridLines="0" topLeftCell="A61" zoomScale="84" zoomScaleNormal="50" workbookViewId="0">
      <selection activeCell="E72" sqref="E72"/>
    </sheetView>
  </sheetViews>
  <sheetFormatPr baseColWidth="10" defaultColWidth="11.42578125" defaultRowHeight="15" x14ac:dyDescent="0.2"/>
  <cols>
    <col min="1" max="1" width="3.28515625" style="17" customWidth="1"/>
    <col min="2" max="2" width="35.85546875" style="17" customWidth="1"/>
    <col min="3" max="3" width="44.42578125" style="17" customWidth="1"/>
    <col min="4" max="4" width="23.7109375" style="17" customWidth="1"/>
    <col min="5" max="5" width="37.42578125" style="17" customWidth="1"/>
    <col min="6" max="6" width="16" style="17" customWidth="1"/>
    <col min="7" max="7" width="32.85546875" style="17" customWidth="1"/>
    <col min="8" max="8" width="32.28515625" style="17" customWidth="1"/>
    <col min="9" max="9" width="20.7109375" style="17" customWidth="1"/>
    <col min="10" max="10" width="23.42578125" style="17" customWidth="1"/>
    <col min="11" max="11" width="40" style="17" customWidth="1"/>
    <col min="12" max="12" width="31.42578125" style="17" customWidth="1"/>
    <col min="13" max="13" width="27" style="17" customWidth="1"/>
    <col min="14" max="14" width="28" style="17" customWidth="1"/>
    <col min="15" max="15" width="30.28515625" style="17" customWidth="1"/>
    <col min="16" max="16" width="27.85546875" style="17" customWidth="1"/>
    <col min="17" max="17" width="11.42578125" style="17" customWidth="1"/>
    <col min="18" max="18" width="16.42578125" style="17" customWidth="1"/>
    <col min="19" max="19" width="39.42578125" style="17" customWidth="1"/>
    <col min="20" max="20" width="11.42578125" style="17" customWidth="1"/>
    <col min="21" max="16384" width="11.42578125" style="17"/>
  </cols>
  <sheetData>
    <row r="1" spans="2:19" ht="15.75" customHeight="1" x14ac:dyDescent="0.2">
      <c r="B1" s="14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6"/>
    </row>
    <row r="2" spans="2:19" ht="17.25" customHeight="1" x14ac:dyDescent="0.2">
      <c r="B2" s="162"/>
      <c r="C2" s="165" t="s">
        <v>0</v>
      </c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09"/>
      <c r="R2" s="135" t="s">
        <v>1</v>
      </c>
      <c r="S2" s="166" t="s">
        <v>2</v>
      </c>
    </row>
    <row r="3" spans="2:19" ht="19.5" customHeight="1" x14ac:dyDescent="0.2">
      <c r="B3" s="156"/>
      <c r="C3" s="11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11"/>
      <c r="R3" s="122"/>
      <c r="S3" s="122"/>
    </row>
    <row r="4" spans="2:19" ht="54.75" customHeight="1" x14ac:dyDescent="0.2">
      <c r="B4" s="156"/>
      <c r="C4" s="157" t="s">
        <v>3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09"/>
      <c r="R4" s="4" t="s">
        <v>4</v>
      </c>
      <c r="S4" s="4" t="s">
        <v>5</v>
      </c>
    </row>
    <row r="5" spans="2:19" ht="45" customHeight="1" x14ac:dyDescent="0.2">
      <c r="B5" s="122"/>
      <c r="C5" s="11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11"/>
      <c r="R5" s="18" t="s">
        <v>6</v>
      </c>
      <c r="S5" s="19">
        <v>45474</v>
      </c>
    </row>
    <row r="6" spans="2:19" x14ac:dyDescent="0.2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S6" s="22"/>
    </row>
    <row r="7" spans="2:19" ht="18.75" customHeight="1" x14ac:dyDescent="0.25">
      <c r="B7" s="147" t="s">
        <v>7</v>
      </c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</row>
    <row r="8" spans="2:19" ht="36" customHeight="1" x14ac:dyDescent="0.2"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S8" s="22"/>
    </row>
    <row r="9" spans="2:19" ht="28.5" customHeight="1" x14ac:dyDescent="0.25">
      <c r="B9" s="164" t="s">
        <v>8</v>
      </c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S9" s="22"/>
    </row>
    <row r="10" spans="2:19" x14ac:dyDescent="0.2"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S10" s="22"/>
    </row>
    <row r="11" spans="2:19" x14ac:dyDescent="0.2">
      <c r="B11" s="27" t="s">
        <v>9</v>
      </c>
      <c r="S11" s="22"/>
    </row>
    <row r="12" spans="2:19" x14ac:dyDescent="0.2">
      <c r="B12" s="27"/>
      <c r="S12" s="22"/>
    </row>
    <row r="13" spans="2:19" ht="15.75" x14ac:dyDescent="0.25">
      <c r="B13" s="138" t="s">
        <v>10</v>
      </c>
      <c r="C13" s="116"/>
      <c r="D13" s="28"/>
      <c r="E13" s="138" t="s">
        <v>11</v>
      </c>
      <c r="F13" s="115"/>
      <c r="G13" s="116"/>
      <c r="H13" s="28"/>
      <c r="I13" s="138" t="s">
        <v>12</v>
      </c>
      <c r="J13" s="115"/>
      <c r="K13" s="115"/>
      <c r="L13" s="115"/>
      <c r="M13" s="115"/>
      <c r="N13" s="115"/>
      <c r="O13" s="116"/>
      <c r="S13" s="22"/>
    </row>
    <row r="14" spans="2:19" ht="15.75" x14ac:dyDescent="0.2">
      <c r="B14" s="149" t="s">
        <v>13</v>
      </c>
      <c r="C14" s="149" t="s">
        <v>14</v>
      </c>
      <c r="D14" s="28"/>
      <c r="E14" s="149" t="s">
        <v>15</v>
      </c>
      <c r="F14" s="149" t="s">
        <v>14</v>
      </c>
      <c r="G14" s="109"/>
      <c r="H14" s="28"/>
      <c r="I14" s="149" t="s">
        <v>16</v>
      </c>
      <c r="J14" s="109"/>
      <c r="K14" s="149" t="s">
        <v>14</v>
      </c>
      <c r="L14" s="119"/>
      <c r="M14" s="119"/>
      <c r="N14" s="119"/>
      <c r="O14" s="109"/>
      <c r="S14" s="22"/>
    </row>
    <row r="15" spans="2:19" ht="15.75" x14ac:dyDescent="0.2">
      <c r="B15" s="122"/>
      <c r="C15" s="122"/>
      <c r="D15" s="30"/>
      <c r="E15" s="122"/>
      <c r="F15" s="110"/>
      <c r="G15" s="111"/>
      <c r="H15" s="30"/>
      <c r="I15" s="110"/>
      <c r="J15" s="111"/>
      <c r="K15" s="110"/>
      <c r="L15" s="120"/>
      <c r="M15" s="120"/>
      <c r="N15" s="120"/>
      <c r="O15" s="111"/>
      <c r="S15" s="22"/>
    </row>
    <row r="16" spans="2:19" ht="54.75" customHeight="1" x14ac:dyDescent="0.25">
      <c r="B16" s="77" t="s">
        <v>17</v>
      </c>
      <c r="C16" s="78" t="s">
        <v>18</v>
      </c>
      <c r="D16" s="33"/>
      <c r="E16" s="77" t="s">
        <v>19</v>
      </c>
      <c r="F16" s="139" t="s">
        <v>20</v>
      </c>
      <c r="G16" s="116"/>
      <c r="H16" s="28"/>
      <c r="I16" s="34"/>
      <c r="J16" s="35"/>
      <c r="K16" s="161" t="s">
        <v>21</v>
      </c>
      <c r="L16" s="124"/>
      <c r="M16" s="124"/>
      <c r="N16" s="124"/>
      <c r="O16" s="125"/>
      <c r="S16" s="22"/>
    </row>
    <row r="17" spans="2:21" ht="73.5" customHeight="1" x14ac:dyDescent="0.25">
      <c r="B17" s="77" t="s">
        <v>22</v>
      </c>
      <c r="C17" s="78" t="s">
        <v>23</v>
      </c>
      <c r="D17" s="36"/>
      <c r="E17" s="77" t="s">
        <v>24</v>
      </c>
      <c r="F17" s="139" t="s">
        <v>25</v>
      </c>
      <c r="G17" s="116"/>
      <c r="H17" s="37"/>
      <c r="I17" s="163" t="s">
        <v>26</v>
      </c>
      <c r="J17" s="111"/>
      <c r="K17" s="120"/>
      <c r="L17" s="120"/>
      <c r="M17" s="120"/>
      <c r="N17" s="120"/>
      <c r="O17" s="111"/>
      <c r="S17" s="22"/>
    </row>
    <row r="18" spans="2:21" ht="125.25" customHeight="1" x14ac:dyDescent="0.25">
      <c r="B18" s="38"/>
      <c r="C18" s="39"/>
      <c r="D18" s="39"/>
      <c r="E18" s="39"/>
      <c r="F18" s="39"/>
      <c r="G18" s="39"/>
      <c r="H18" s="28"/>
      <c r="I18" s="159" t="s">
        <v>27</v>
      </c>
      <c r="J18" s="116"/>
      <c r="K18" s="140" t="s">
        <v>28</v>
      </c>
      <c r="L18" s="115"/>
      <c r="M18" s="115"/>
      <c r="N18" s="115"/>
      <c r="O18" s="116"/>
      <c r="S18" s="22"/>
      <c r="U18" s="41"/>
    </row>
    <row r="19" spans="2:21" ht="140.25" customHeight="1" x14ac:dyDescent="0.25">
      <c r="B19" s="27"/>
      <c r="D19" s="28"/>
      <c r="E19" s="28"/>
      <c r="F19" s="28"/>
      <c r="G19" s="28"/>
      <c r="I19" s="159" t="s">
        <v>29</v>
      </c>
      <c r="J19" s="116"/>
      <c r="K19" s="140" t="s">
        <v>30</v>
      </c>
      <c r="L19" s="115"/>
      <c r="M19" s="115"/>
      <c r="N19" s="115"/>
      <c r="O19" s="116"/>
      <c r="S19" s="22"/>
    </row>
    <row r="20" spans="2:21" x14ac:dyDescent="0.2">
      <c r="B20" s="38"/>
      <c r="C20" s="37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S20" s="22"/>
    </row>
    <row r="21" spans="2:21" ht="25.5" customHeight="1" x14ac:dyDescent="0.25">
      <c r="B21" s="138" t="s">
        <v>31</v>
      </c>
      <c r="C21" s="115"/>
      <c r="D21" s="115"/>
      <c r="E21" s="116"/>
      <c r="G21" s="138" t="s">
        <v>32</v>
      </c>
      <c r="H21" s="115"/>
      <c r="I21" s="116"/>
      <c r="K21" s="138" t="s">
        <v>33</v>
      </c>
      <c r="L21" s="115"/>
      <c r="M21" s="115"/>
      <c r="N21" s="115"/>
      <c r="O21" s="115"/>
      <c r="P21" s="116"/>
      <c r="R21" s="42" t="s">
        <v>34</v>
      </c>
      <c r="S21" s="43"/>
    </row>
    <row r="22" spans="2:21" ht="15.75" x14ac:dyDescent="0.25">
      <c r="B22" s="149" t="s">
        <v>35</v>
      </c>
      <c r="C22" s="149" t="s">
        <v>14</v>
      </c>
      <c r="D22" s="119"/>
      <c r="E22" s="109"/>
      <c r="G22" s="142" t="s">
        <v>36</v>
      </c>
      <c r="H22" s="115"/>
      <c r="I22" s="116"/>
      <c r="K22" s="142" t="s">
        <v>37</v>
      </c>
      <c r="L22" s="115"/>
      <c r="M22" s="115"/>
      <c r="N22" s="115"/>
      <c r="O22" s="115"/>
      <c r="P22" s="116"/>
      <c r="R22" s="142" t="s">
        <v>38</v>
      </c>
      <c r="S22" s="116"/>
    </row>
    <row r="23" spans="2:21" ht="33.950000000000003" customHeight="1" x14ac:dyDescent="0.25">
      <c r="B23" s="122"/>
      <c r="C23" s="110"/>
      <c r="D23" s="120"/>
      <c r="E23" s="111"/>
      <c r="G23" s="44" t="s">
        <v>39</v>
      </c>
      <c r="H23" s="29" t="s">
        <v>40</v>
      </c>
      <c r="I23" s="44" t="s">
        <v>39</v>
      </c>
      <c r="K23" s="149" t="s">
        <v>41</v>
      </c>
      <c r="L23" s="115"/>
      <c r="M23" s="115"/>
      <c r="N23" s="115"/>
      <c r="O23" s="115"/>
      <c r="P23" s="116"/>
      <c r="R23" s="13" t="s">
        <v>42</v>
      </c>
      <c r="S23" s="45" t="s">
        <v>43</v>
      </c>
    </row>
    <row r="24" spans="2:21" ht="117.75" customHeight="1" x14ac:dyDescent="0.25">
      <c r="B24" s="46" t="s">
        <v>44</v>
      </c>
      <c r="C24" s="140" t="s">
        <v>45</v>
      </c>
      <c r="D24" s="115"/>
      <c r="E24" s="116"/>
      <c r="G24" s="76" t="s">
        <v>46</v>
      </c>
      <c r="H24" s="47">
        <v>1</v>
      </c>
      <c r="I24" s="32" t="s">
        <v>47</v>
      </c>
      <c r="K24" s="48" t="s">
        <v>48</v>
      </c>
      <c r="L24" s="40" t="s">
        <v>49</v>
      </c>
      <c r="M24" s="40" t="s">
        <v>50</v>
      </c>
      <c r="N24" s="40" t="s">
        <v>51</v>
      </c>
      <c r="O24" s="40" t="s">
        <v>52</v>
      </c>
      <c r="P24" s="40" t="s">
        <v>53</v>
      </c>
      <c r="R24" s="13" t="s">
        <v>54</v>
      </c>
      <c r="S24" s="49" t="s">
        <v>55</v>
      </c>
    </row>
    <row r="25" spans="2:21" ht="76.5" customHeight="1" x14ac:dyDescent="0.25">
      <c r="B25" s="46" t="s">
        <v>56</v>
      </c>
      <c r="C25" s="140" t="s">
        <v>57</v>
      </c>
      <c r="D25" s="115"/>
      <c r="E25" s="116"/>
      <c r="G25" s="76" t="s">
        <v>58</v>
      </c>
      <c r="H25" s="47">
        <v>2</v>
      </c>
      <c r="I25" s="32" t="s">
        <v>59</v>
      </c>
      <c r="K25" s="48" t="s">
        <v>60</v>
      </c>
      <c r="L25" s="40" t="s">
        <v>61</v>
      </c>
      <c r="M25" s="40" t="s">
        <v>62</v>
      </c>
      <c r="N25" s="40" t="s">
        <v>63</v>
      </c>
      <c r="O25" s="40" t="s">
        <v>64</v>
      </c>
      <c r="P25" s="40" t="s">
        <v>65</v>
      </c>
      <c r="R25" s="13" t="s">
        <v>66</v>
      </c>
      <c r="S25" s="50" t="s">
        <v>67</v>
      </c>
    </row>
    <row r="26" spans="2:21" ht="55.5" customHeight="1" x14ac:dyDescent="0.25">
      <c r="B26" s="46" t="s">
        <v>68</v>
      </c>
      <c r="C26" s="140" t="s">
        <v>69</v>
      </c>
      <c r="D26" s="115"/>
      <c r="E26" s="116"/>
      <c r="G26" s="76" t="s">
        <v>70</v>
      </c>
      <c r="H26" s="47">
        <v>3</v>
      </c>
      <c r="I26" s="32" t="s">
        <v>71</v>
      </c>
      <c r="K26" s="51" t="s">
        <v>72</v>
      </c>
      <c r="L26" s="52" t="s">
        <v>73</v>
      </c>
      <c r="M26" s="52" t="s">
        <v>74</v>
      </c>
      <c r="N26" s="52" t="s">
        <v>75</v>
      </c>
      <c r="O26" s="52" t="s">
        <v>76</v>
      </c>
      <c r="P26" s="52" t="s">
        <v>77</v>
      </c>
      <c r="R26" s="13" t="s">
        <v>78</v>
      </c>
      <c r="S26" s="49" t="s">
        <v>79</v>
      </c>
    </row>
    <row r="27" spans="2:21" ht="81.75" customHeight="1" x14ac:dyDescent="0.25">
      <c r="B27" s="46" t="s">
        <v>80</v>
      </c>
      <c r="C27" s="140" t="s">
        <v>81</v>
      </c>
      <c r="D27" s="115"/>
      <c r="E27" s="116"/>
      <c r="G27" s="76" t="s">
        <v>82</v>
      </c>
      <c r="H27" s="47">
        <v>4</v>
      </c>
      <c r="I27" s="32" t="s">
        <v>83</v>
      </c>
      <c r="K27" s="51" t="s">
        <v>84</v>
      </c>
      <c r="L27" s="31">
        <v>1</v>
      </c>
      <c r="M27" s="31">
        <v>2</v>
      </c>
      <c r="N27" s="31">
        <v>3</v>
      </c>
      <c r="O27" s="31">
        <v>4</v>
      </c>
      <c r="P27" s="31">
        <v>5</v>
      </c>
      <c r="S27" s="22"/>
    </row>
    <row r="28" spans="2:21" ht="48" customHeight="1" x14ac:dyDescent="0.25">
      <c r="B28" s="46" t="s">
        <v>85</v>
      </c>
      <c r="C28" s="140" t="s">
        <v>86</v>
      </c>
      <c r="D28" s="115"/>
      <c r="E28" s="116"/>
      <c r="G28" s="76" t="s">
        <v>87</v>
      </c>
      <c r="H28" s="47">
        <v>5</v>
      </c>
      <c r="I28" s="32" t="s">
        <v>88</v>
      </c>
      <c r="J28" s="37"/>
      <c r="K28" s="37"/>
      <c r="L28" s="37"/>
      <c r="M28" s="37"/>
      <c r="N28" s="37"/>
      <c r="O28" s="37"/>
      <c r="S28" s="22"/>
    </row>
    <row r="29" spans="2:21" ht="57.75" customHeight="1" x14ac:dyDescent="0.25">
      <c r="B29" s="46" t="s">
        <v>89</v>
      </c>
      <c r="C29" s="140" t="s">
        <v>90</v>
      </c>
      <c r="D29" s="115"/>
      <c r="E29" s="116"/>
      <c r="F29" s="37"/>
      <c r="I29" s="37"/>
      <c r="M29" s="155" t="s">
        <v>91</v>
      </c>
      <c r="N29" s="120"/>
      <c r="S29" s="22"/>
    </row>
    <row r="30" spans="2:21" ht="79.5" customHeight="1" x14ac:dyDescent="0.25">
      <c r="B30" s="46" t="s">
        <v>92</v>
      </c>
      <c r="C30" s="140" t="s">
        <v>93</v>
      </c>
      <c r="D30" s="115"/>
      <c r="E30" s="116"/>
      <c r="F30" s="37"/>
      <c r="G30" s="160" t="s">
        <v>94</v>
      </c>
      <c r="H30" s="120"/>
      <c r="I30" s="37"/>
      <c r="J30" s="150" t="s">
        <v>95</v>
      </c>
      <c r="K30" s="120"/>
      <c r="M30" s="154" t="s">
        <v>96</v>
      </c>
      <c r="N30" s="31" t="s">
        <v>97</v>
      </c>
      <c r="S30" s="22"/>
    </row>
    <row r="31" spans="2:21" ht="52.5" customHeight="1" x14ac:dyDescent="0.25">
      <c r="B31" s="46" t="s">
        <v>98</v>
      </c>
      <c r="C31" s="140" t="s">
        <v>99</v>
      </c>
      <c r="D31" s="115"/>
      <c r="E31" s="116"/>
      <c r="F31" s="37"/>
      <c r="G31" s="154" t="s">
        <v>100</v>
      </c>
      <c r="H31" s="31" t="s">
        <v>101</v>
      </c>
      <c r="I31" s="37"/>
      <c r="J31" s="154" t="s">
        <v>102</v>
      </c>
      <c r="K31" s="31" t="s">
        <v>103</v>
      </c>
      <c r="M31" s="156"/>
      <c r="N31" s="31" t="s">
        <v>104</v>
      </c>
      <c r="O31" s="37"/>
      <c r="S31" s="22"/>
    </row>
    <row r="32" spans="2:21" ht="55.5" customHeight="1" x14ac:dyDescent="0.25">
      <c r="B32" s="46" t="s">
        <v>105</v>
      </c>
      <c r="C32" s="158" t="s">
        <v>106</v>
      </c>
      <c r="D32" s="115"/>
      <c r="E32" s="116"/>
      <c r="F32" s="37"/>
      <c r="G32" s="156"/>
      <c r="H32" s="31" t="s">
        <v>107</v>
      </c>
      <c r="I32" s="37"/>
      <c r="J32" s="122"/>
      <c r="K32" s="31" t="s">
        <v>108</v>
      </c>
      <c r="M32" s="156"/>
      <c r="N32" s="31" t="s">
        <v>109</v>
      </c>
      <c r="S32" s="22"/>
    </row>
    <row r="33" spans="2:19" ht="52.5" customHeight="1" x14ac:dyDescent="0.25">
      <c r="B33" s="46" t="s">
        <v>110</v>
      </c>
      <c r="C33" s="148" t="s">
        <v>111</v>
      </c>
      <c r="D33" s="115"/>
      <c r="E33" s="116"/>
      <c r="F33" s="37"/>
      <c r="G33" s="122"/>
      <c r="H33" s="40" t="s">
        <v>112</v>
      </c>
      <c r="I33" s="37"/>
      <c r="J33" s="37"/>
      <c r="M33" s="156"/>
      <c r="N33" s="31" t="s">
        <v>113</v>
      </c>
      <c r="S33" s="22"/>
    </row>
    <row r="34" spans="2:19" ht="57" customHeight="1" x14ac:dyDescent="0.25">
      <c r="B34" s="46" t="s">
        <v>114</v>
      </c>
      <c r="C34" s="140" t="s">
        <v>115</v>
      </c>
      <c r="D34" s="115"/>
      <c r="E34" s="116"/>
      <c r="F34" s="37"/>
      <c r="G34" s="37"/>
      <c r="H34" s="37"/>
      <c r="I34" s="37"/>
      <c r="M34" s="156"/>
      <c r="N34" s="31" t="s">
        <v>116</v>
      </c>
      <c r="S34" s="22"/>
    </row>
    <row r="35" spans="2:19" ht="56.25" customHeight="1" x14ac:dyDescent="0.25">
      <c r="B35" s="46" t="s">
        <v>117</v>
      </c>
      <c r="C35" s="148" t="s">
        <v>118</v>
      </c>
      <c r="D35" s="115"/>
      <c r="E35" s="116"/>
      <c r="F35" s="37"/>
      <c r="G35" s="37"/>
      <c r="I35" s="37"/>
      <c r="M35" s="156"/>
      <c r="N35" s="31" t="s">
        <v>119</v>
      </c>
      <c r="S35" s="22"/>
    </row>
    <row r="36" spans="2:19" x14ac:dyDescent="0.2">
      <c r="B36" s="34"/>
      <c r="C36" s="36"/>
      <c r="D36" s="36"/>
      <c r="E36" s="36"/>
      <c r="F36" s="37"/>
      <c r="G36" s="37"/>
      <c r="H36" s="37"/>
      <c r="I36" s="37"/>
      <c r="M36" s="156"/>
      <c r="N36" s="31" t="s">
        <v>120</v>
      </c>
      <c r="S36" s="22"/>
    </row>
    <row r="37" spans="2:19" ht="60" customHeight="1" x14ac:dyDescent="0.25">
      <c r="B37" s="34"/>
      <c r="C37" s="153"/>
      <c r="D37" s="124"/>
      <c r="E37" s="124"/>
      <c r="F37" s="37"/>
      <c r="G37" s="37"/>
      <c r="H37" s="37"/>
      <c r="I37" s="37"/>
      <c r="M37" s="156"/>
      <c r="N37" s="31" t="s">
        <v>121</v>
      </c>
      <c r="S37" s="22"/>
    </row>
    <row r="38" spans="2:19" ht="39" customHeight="1" x14ac:dyDescent="0.25">
      <c r="B38" s="34"/>
      <c r="C38" s="151"/>
      <c r="D38" s="124"/>
      <c r="E38" s="124"/>
      <c r="F38" s="37"/>
      <c r="G38" s="37"/>
      <c r="H38" s="37"/>
      <c r="I38" s="37"/>
      <c r="M38" s="156"/>
      <c r="N38" s="31" t="s">
        <v>122</v>
      </c>
      <c r="S38" s="22"/>
    </row>
    <row r="39" spans="2:19" ht="46.5" customHeight="1" x14ac:dyDescent="0.2">
      <c r="B39" s="34"/>
      <c r="C39" s="53"/>
      <c r="D39" s="54"/>
      <c r="E39" s="53"/>
      <c r="F39" s="37"/>
      <c r="G39" s="37"/>
      <c r="H39" s="37"/>
      <c r="I39" s="37"/>
      <c r="M39" s="122"/>
      <c r="N39" s="31" t="s">
        <v>123</v>
      </c>
      <c r="S39" s="22"/>
    </row>
    <row r="40" spans="2:19" ht="66" customHeight="1" x14ac:dyDescent="0.2">
      <c r="B40" s="34"/>
      <c r="C40" s="55"/>
      <c r="D40" s="55"/>
      <c r="E40" s="56"/>
      <c r="F40" s="37"/>
      <c r="G40" s="37"/>
      <c r="H40" s="37"/>
      <c r="I40" s="37"/>
      <c r="J40" s="37"/>
      <c r="K40" s="37"/>
      <c r="L40" s="57"/>
      <c r="S40" s="22"/>
    </row>
    <row r="41" spans="2:19" ht="44.25" customHeight="1" x14ac:dyDescent="0.2">
      <c r="B41" s="34"/>
      <c r="C41" s="55"/>
      <c r="D41" s="55"/>
      <c r="E41" s="56"/>
      <c r="F41" s="37"/>
      <c r="G41" s="37"/>
      <c r="H41" s="37"/>
      <c r="I41" s="37"/>
      <c r="J41" s="37"/>
      <c r="K41" s="37"/>
      <c r="L41" s="57"/>
      <c r="S41" s="22"/>
    </row>
    <row r="42" spans="2:19" ht="33.75" customHeight="1" x14ac:dyDescent="0.2">
      <c r="B42" s="34"/>
      <c r="C42" s="55"/>
      <c r="D42" s="55"/>
      <c r="E42" s="56"/>
      <c r="F42" s="37"/>
      <c r="G42" s="37"/>
      <c r="H42" s="37"/>
      <c r="I42" s="37"/>
      <c r="J42" s="37"/>
      <c r="K42" s="37"/>
      <c r="L42" s="57"/>
      <c r="M42" s="57"/>
      <c r="N42" s="37"/>
      <c r="S42" s="22"/>
    </row>
    <row r="43" spans="2:19" ht="54" customHeight="1" x14ac:dyDescent="0.2">
      <c r="B43" s="34"/>
      <c r="C43" s="55"/>
      <c r="D43" s="55"/>
      <c r="E43" s="56"/>
      <c r="F43" s="37"/>
      <c r="G43" s="37"/>
      <c r="H43" s="37"/>
      <c r="I43" s="37"/>
      <c r="J43" s="37"/>
      <c r="K43" s="37"/>
      <c r="L43" s="57"/>
      <c r="M43" s="57"/>
      <c r="N43" s="37"/>
      <c r="S43" s="22"/>
    </row>
    <row r="44" spans="2:19" ht="31.5" customHeight="1" x14ac:dyDescent="0.2">
      <c r="B44" s="34"/>
      <c r="C44" s="55"/>
      <c r="D44" s="55"/>
      <c r="E44" s="56"/>
      <c r="F44" s="37"/>
      <c r="G44" s="37"/>
      <c r="H44" s="37"/>
      <c r="I44" s="37"/>
      <c r="J44" s="37"/>
      <c r="K44" s="37"/>
      <c r="L44" s="57"/>
      <c r="M44" s="57"/>
      <c r="N44" s="37"/>
      <c r="S44" s="22"/>
    </row>
    <row r="45" spans="2:19" ht="52.5" customHeight="1" x14ac:dyDescent="0.2">
      <c r="B45" s="58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60"/>
      <c r="Q45" s="60"/>
      <c r="R45" s="60"/>
      <c r="S45" s="61"/>
    </row>
    <row r="46" spans="2:19" ht="18.75" customHeight="1" x14ac:dyDescent="0.25">
      <c r="B46" s="147" t="s">
        <v>7</v>
      </c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2:19" x14ac:dyDescent="0.2">
      <c r="B47" s="38"/>
      <c r="C47" s="36"/>
      <c r="D47" s="39"/>
      <c r="E47" s="39"/>
      <c r="F47" s="39"/>
      <c r="O47" s="37"/>
      <c r="S47" s="22"/>
    </row>
    <row r="48" spans="2:19" ht="18" customHeight="1" x14ac:dyDescent="0.25">
      <c r="B48" s="38"/>
      <c r="C48" s="37"/>
      <c r="E48" s="152" t="s">
        <v>124</v>
      </c>
      <c r="F48" s="115"/>
      <c r="G48" s="115"/>
      <c r="H48" s="115"/>
      <c r="I48" s="115"/>
      <c r="J48" s="115"/>
      <c r="K48" s="116"/>
      <c r="M48" s="147" t="s">
        <v>125</v>
      </c>
      <c r="N48" s="116"/>
      <c r="O48" s="36"/>
      <c r="S48" s="22"/>
    </row>
    <row r="49" spans="2:19" ht="67.5" customHeight="1" x14ac:dyDescent="0.25">
      <c r="B49" s="38"/>
      <c r="C49" s="37"/>
      <c r="E49" s="138" t="s">
        <v>41</v>
      </c>
      <c r="F49" s="115"/>
      <c r="G49" s="115"/>
      <c r="H49" s="115"/>
      <c r="I49" s="115"/>
      <c r="J49" s="115"/>
      <c r="K49" s="116"/>
      <c r="M49" s="62" t="s">
        <v>126</v>
      </c>
      <c r="N49" s="63" t="s">
        <v>72</v>
      </c>
      <c r="O49" s="36"/>
      <c r="S49" s="22"/>
    </row>
    <row r="50" spans="2:19" ht="112.5" customHeight="1" x14ac:dyDescent="0.25">
      <c r="B50" s="38"/>
      <c r="C50" s="37"/>
      <c r="D50" s="64"/>
      <c r="E50" s="137" t="s">
        <v>48</v>
      </c>
      <c r="F50" s="116"/>
      <c r="G50" s="40" t="s">
        <v>49</v>
      </c>
      <c r="H50" s="40" t="s">
        <v>50</v>
      </c>
      <c r="I50" s="40" t="s">
        <v>51</v>
      </c>
      <c r="J50" s="40" t="s">
        <v>52</v>
      </c>
      <c r="K50" s="40" t="s">
        <v>53</v>
      </c>
      <c r="M50" s="84" t="s">
        <v>127</v>
      </c>
      <c r="N50" s="40" t="s">
        <v>128</v>
      </c>
      <c r="O50" s="36"/>
      <c r="S50" s="22"/>
    </row>
    <row r="51" spans="2:19" ht="110.25" customHeight="1" x14ac:dyDescent="0.25">
      <c r="B51" s="38"/>
      <c r="C51" s="37"/>
      <c r="E51" s="137" t="s">
        <v>60</v>
      </c>
      <c r="F51" s="116"/>
      <c r="G51" s="40" t="s">
        <v>61</v>
      </c>
      <c r="H51" s="40" t="s">
        <v>62</v>
      </c>
      <c r="I51" s="40" t="s">
        <v>63</v>
      </c>
      <c r="J51" s="40" t="s">
        <v>64</v>
      </c>
      <c r="K51" s="40" t="s">
        <v>65</v>
      </c>
      <c r="M51" s="83" t="s">
        <v>129</v>
      </c>
      <c r="N51" s="40" t="s">
        <v>130</v>
      </c>
      <c r="O51" s="36"/>
      <c r="S51" s="22"/>
    </row>
    <row r="52" spans="2:19" ht="38.25" customHeight="1" x14ac:dyDescent="0.2">
      <c r="B52" s="38"/>
      <c r="C52" s="37"/>
      <c r="D52" s="65"/>
      <c r="E52" s="143" t="s">
        <v>131</v>
      </c>
      <c r="F52" s="143" t="s">
        <v>84</v>
      </c>
      <c r="G52" s="66" t="s">
        <v>132</v>
      </c>
      <c r="H52" s="66" t="s">
        <v>74</v>
      </c>
      <c r="I52" s="66" t="s">
        <v>133</v>
      </c>
      <c r="J52" s="66" t="s">
        <v>76</v>
      </c>
      <c r="K52" s="66" t="s">
        <v>77</v>
      </c>
      <c r="M52" s="82" t="s">
        <v>134</v>
      </c>
      <c r="N52" s="40" t="s">
        <v>135</v>
      </c>
      <c r="O52" s="36"/>
      <c r="S52" s="22"/>
    </row>
    <row r="53" spans="2:19" ht="42" customHeight="1" x14ac:dyDescent="0.2">
      <c r="B53" s="38"/>
      <c r="C53" s="37"/>
      <c r="D53" s="65"/>
      <c r="E53" s="144"/>
      <c r="F53" s="144"/>
      <c r="G53" s="67">
        <v>1</v>
      </c>
      <c r="H53" s="67">
        <v>2</v>
      </c>
      <c r="I53" s="67">
        <v>3</v>
      </c>
      <c r="J53" s="67">
        <v>4</v>
      </c>
      <c r="K53" s="67">
        <v>5</v>
      </c>
      <c r="M53" s="85" t="s">
        <v>136</v>
      </c>
      <c r="N53" s="40" t="s">
        <v>137</v>
      </c>
      <c r="O53" s="36"/>
      <c r="S53" s="22"/>
    </row>
    <row r="54" spans="2:19" ht="33.75" customHeight="1" x14ac:dyDescent="0.2">
      <c r="B54" s="38"/>
      <c r="C54" s="37"/>
      <c r="D54" s="145" t="s">
        <v>138</v>
      </c>
      <c r="E54" s="68" t="s">
        <v>46</v>
      </c>
      <c r="F54" s="67">
        <v>1</v>
      </c>
      <c r="G54" s="79">
        <f t="shared" ref="G54:K58" si="0">+$F54*G$53</f>
        <v>1</v>
      </c>
      <c r="H54" s="79">
        <f t="shared" si="0"/>
        <v>2</v>
      </c>
      <c r="I54" s="79">
        <f t="shared" si="0"/>
        <v>3</v>
      </c>
      <c r="J54" s="79">
        <f t="shared" si="0"/>
        <v>4</v>
      </c>
      <c r="K54" s="80">
        <f t="shared" si="0"/>
        <v>5</v>
      </c>
      <c r="M54" s="37"/>
      <c r="N54" s="37"/>
      <c r="O54" s="36"/>
      <c r="S54" s="22"/>
    </row>
    <row r="55" spans="2:19" ht="39" customHeight="1" x14ac:dyDescent="0.25">
      <c r="B55" s="38"/>
      <c r="C55" s="37"/>
      <c r="D55" s="146"/>
      <c r="E55" s="68" t="s">
        <v>139</v>
      </c>
      <c r="F55" s="67">
        <v>2</v>
      </c>
      <c r="G55" s="79">
        <f t="shared" si="0"/>
        <v>2</v>
      </c>
      <c r="H55" s="79">
        <f t="shared" si="0"/>
        <v>4</v>
      </c>
      <c r="I55" s="80">
        <f t="shared" si="0"/>
        <v>6</v>
      </c>
      <c r="J55" s="80">
        <f t="shared" si="0"/>
        <v>8</v>
      </c>
      <c r="K55" s="86">
        <f t="shared" si="0"/>
        <v>10</v>
      </c>
      <c r="M55" s="141" t="s">
        <v>140</v>
      </c>
      <c r="N55" s="116"/>
      <c r="O55" s="36"/>
      <c r="S55" s="22"/>
    </row>
    <row r="56" spans="2:19" ht="33.950000000000003" customHeight="1" x14ac:dyDescent="0.2">
      <c r="B56" s="38"/>
      <c r="C56" s="37"/>
      <c r="D56" s="146"/>
      <c r="E56" s="68" t="s">
        <v>141</v>
      </c>
      <c r="F56" s="67">
        <v>3</v>
      </c>
      <c r="G56" s="79">
        <f t="shared" si="0"/>
        <v>3</v>
      </c>
      <c r="H56" s="80">
        <f t="shared" si="0"/>
        <v>6</v>
      </c>
      <c r="I56" s="80">
        <f t="shared" si="0"/>
        <v>9</v>
      </c>
      <c r="J56" s="86">
        <f t="shared" si="0"/>
        <v>12</v>
      </c>
      <c r="K56" s="86">
        <f t="shared" si="0"/>
        <v>15</v>
      </c>
      <c r="M56" s="69"/>
      <c r="N56" s="13" t="s">
        <v>142</v>
      </c>
      <c r="O56" s="36"/>
      <c r="S56" s="22"/>
    </row>
    <row r="57" spans="2:19" ht="48.75" customHeight="1" x14ac:dyDescent="0.2">
      <c r="B57" s="38"/>
      <c r="C57" s="37"/>
      <c r="D57" s="146"/>
      <c r="E57" s="68" t="s">
        <v>143</v>
      </c>
      <c r="F57" s="67">
        <v>4</v>
      </c>
      <c r="G57" s="79">
        <f t="shared" si="0"/>
        <v>4</v>
      </c>
      <c r="H57" s="80">
        <f t="shared" si="0"/>
        <v>8</v>
      </c>
      <c r="I57" s="86">
        <f t="shared" si="0"/>
        <v>12</v>
      </c>
      <c r="J57" s="81">
        <f t="shared" si="0"/>
        <v>16</v>
      </c>
      <c r="K57" s="81">
        <f t="shared" si="0"/>
        <v>20</v>
      </c>
      <c r="M57" s="70"/>
      <c r="N57" s="13" t="s">
        <v>144</v>
      </c>
      <c r="O57" s="36"/>
      <c r="S57" s="22"/>
    </row>
    <row r="58" spans="2:19" ht="33.950000000000003" customHeight="1" x14ac:dyDescent="0.2">
      <c r="B58" s="38"/>
      <c r="C58" s="37"/>
      <c r="D58" s="144"/>
      <c r="E58" s="68" t="s">
        <v>145</v>
      </c>
      <c r="F58" s="67">
        <v>5</v>
      </c>
      <c r="G58" s="80">
        <f t="shared" si="0"/>
        <v>5</v>
      </c>
      <c r="H58" s="86">
        <f t="shared" si="0"/>
        <v>10</v>
      </c>
      <c r="I58" s="86">
        <f t="shared" si="0"/>
        <v>15</v>
      </c>
      <c r="J58" s="81">
        <f t="shared" si="0"/>
        <v>20</v>
      </c>
      <c r="K58" s="81">
        <f t="shared" si="0"/>
        <v>25</v>
      </c>
      <c r="M58" s="71"/>
      <c r="N58" s="13" t="s">
        <v>146</v>
      </c>
      <c r="O58" s="36"/>
      <c r="S58" s="22"/>
    </row>
    <row r="59" spans="2:19" ht="46.5" customHeight="1" x14ac:dyDescent="0.2">
      <c r="B59" s="38"/>
      <c r="C59" s="37"/>
      <c r="H59" s="37"/>
      <c r="I59" s="37"/>
      <c r="J59" s="37"/>
      <c r="K59" s="37"/>
      <c r="M59" s="72"/>
      <c r="N59" s="13" t="s">
        <v>147</v>
      </c>
      <c r="O59" s="36"/>
      <c r="S59" s="22"/>
    </row>
    <row r="60" spans="2:19" x14ac:dyDescent="0.2">
      <c r="B60" s="27"/>
      <c r="S60" s="22"/>
    </row>
    <row r="61" spans="2:19" x14ac:dyDescent="0.2">
      <c r="B61" s="27"/>
      <c r="S61" s="22"/>
    </row>
    <row r="62" spans="2:19" x14ac:dyDescent="0.2">
      <c r="B62" s="27"/>
      <c r="S62" s="22"/>
    </row>
    <row r="63" spans="2:19" x14ac:dyDescent="0.2">
      <c r="B63" s="73"/>
      <c r="C63" s="60"/>
      <c r="D63" s="60"/>
      <c r="E63" s="74"/>
      <c r="F63" s="74"/>
      <c r="G63" s="74"/>
      <c r="H63" s="74"/>
      <c r="I63" s="74"/>
      <c r="J63" s="60"/>
      <c r="K63" s="60"/>
      <c r="L63" s="60"/>
      <c r="M63" s="60"/>
      <c r="N63" s="60"/>
      <c r="O63" s="60"/>
      <c r="P63" s="60"/>
      <c r="Q63" s="60"/>
      <c r="R63" s="60"/>
      <c r="S63" s="61"/>
    </row>
    <row r="64" spans="2:19" x14ac:dyDescent="0.2">
      <c r="E64" s="75"/>
      <c r="F64" s="75"/>
      <c r="G64" s="75"/>
      <c r="H64" s="75"/>
      <c r="I64" s="75"/>
    </row>
    <row r="65" spans="2:9" x14ac:dyDescent="0.2">
      <c r="E65" s="75"/>
      <c r="F65" s="75"/>
      <c r="G65" s="75"/>
      <c r="H65" s="75"/>
      <c r="I65" s="75"/>
    </row>
    <row r="66" spans="2:9" x14ac:dyDescent="0.2">
      <c r="E66" s="75"/>
      <c r="F66" s="75"/>
      <c r="G66" s="75"/>
      <c r="H66" s="75"/>
      <c r="I66" s="75"/>
    </row>
    <row r="67" spans="2:9" x14ac:dyDescent="0.2">
      <c r="E67" s="75"/>
      <c r="F67" s="75"/>
      <c r="G67" s="75"/>
      <c r="H67" s="75"/>
      <c r="I67" s="75"/>
    </row>
    <row r="68" spans="2:9" x14ac:dyDescent="0.2">
      <c r="E68" s="75"/>
      <c r="F68" s="75"/>
      <c r="G68" s="75"/>
      <c r="H68" s="75"/>
      <c r="I68" s="75"/>
    </row>
    <row r="69" spans="2:9" ht="26.45" customHeight="1" x14ac:dyDescent="0.2">
      <c r="B69" s="92" t="s">
        <v>148</v>
      </c>
      <c r="C69" s="92" t="s">
        <v>149</v>
      </c>
    </row>
    <row r="70" spans="2:9" ht="33.950000000000003" customHeight="1" x14ac:dyDescent="0.2">
      <c r="B70" s="88" t="s">
        <v>150</v>
      </c>
      <c r="C70" s="89"/>
    </row>
    <row r="71" spans="2:9" ht="51" customHeight="1" x14ac:dyDescent="0.2">
      <c r="B71" s="87" t="s">
        <v>151</v>
      </c>
      <c r="C71" s="89"/>
    </row>
    <row r="72" spans="2:9" ht="30.95" customHeight="1" x14ac:dyDescent="0.2">
      <c r="B72" s="90" t="s">
        <v>152</v>
      </c>
      <c r="C72" s="89"/>
    </row>
    <row r="73" spans="2:9" ht="30.95" customHeight="1" x14ac:dyDescent="0.2">
      <c r="B73" s="90" t="s">
        <v>153</v>
      </c>
      <c r="C73" s="89"/>
    </row>
    <row r="74" spans="2:9" ht="30.95" customHeight="1" x14ac:dyDescent="0.2">
      <c r="B74" s="90" t="s">
        <v>154</v>
      </c>
      <c r="C74" s="89"/>
    </row>
    <row r="75" spans="2:9" ht="30.95" customHeight="1" x14ac:dyDescent="0.2">
      <c r="B75" s="90" t="s">
        <v>155</v>
      </c>
      <c r="C75" s="89"/>
    </row>
    <row r="76" spans="2:9" ht="30.95" customHeight="1" x14ac:dyDescent="0.2">
      <c r="B76" s="90" t="s">
        <v>156</v>
      </c>
      <c r="C76" s="89"/>
    </row>
    <row r="77" spans="2:9" ht="30.95" customHeight="1" x14ac:dyDescent="0.2">
      <c r="B77" s="90" t="s">
        <v>157</v>
      </c>
      <c r="C77" s="89"/>
    </row>
    <row r="78" spans="2:9" ht="45.95" customHeight="1" x14ac:dyDescent="0.2">
      <c r="B78" s="90" t="s">
        <v>158</v>
      </c>
      <c r="C78" s="89"/>
    </row>
    <row r="79" spans="2:9" ht="45.95" customHeight="1" x14ac:dyDescent="0.2">
      <c r="B79" s="90" t="s">
        <v>159</v>
      </c>
      <c r="C79" s="89"/>
    </row>
    <row r="80" spans="2:9" ht="30.95" customHeight="1" x14ac:dyDescent="0.2">
      <c r="B80" s="90" t="s">
        <v>160</v>
      </c>
      <c r="C80" s="89"/>
    </row>
    <row r="81" spans="2:3" ht="28.5" x14ac:dyDescent="0.2">
      <c r="B81" s="90" t="s">
        <v>161</v>
      </c>
      <c r="C81" s="89"/>
    </row>
    <row r="82" spans="2:3" ht="30.95" customHeight="1" x14ac:dyDescent="0.2">
      <c r="B82" s="90" t="s">
        <v>162</v>
      </c>
      <c r="C82" s="89"/>
    </row>
    <row r="83" spans="2:3" ht="30.95" customHeight="1" x14ac:dyDescent="0.2">
      <c r="B83" s="90" t="s">
        <v>163</v>
      </c>
      <c r="C83" s="89"/>
    </row>
    <row r="84" spans="2:3" ht="45.95" customHeight="1" x14ac:dyDescent="0.2">
      <c r="B84" s="90" t="s">
        <v>164</v>
      </c>
      <c r="C84" s="89"/>
    </row>
    <row r="85" spans="2:3" ht="45.95" customHeight="1" x14ac:dyDescent="0.2">
      <c r="B85" s="90" t="s">
        <v>165</v>
      </c>
      <c r="C85" s="89"/>
    </row>
    <row r="86" spans="2:3" ht="45.95" customHeight="1" x14ac:dyDescent="0.2">
      <c r="B86" s="90" t="s">
        <v>166</v>
      </c>
      <c r="C86" s="89"/>
    </row>
    <row r="87" spans="2:3" ht="30.95" customHeight="1" x14ac:dyDescent="0.2">
      <c r="B87" s="90" t="s">
        <v>167</v>
      </c>
      <c r="C87" s="89"/>
    </row>
    <row r="88" spans="2:3" ht="30.95" customHeight="1" x14ac:dyDescent="0.2">
      <c r="B88" s="90" t="s">
        <v>168</v>
      </c>
      <c r="C88" s="89"/>
    </row>
    <row r="89" spans="2:3" ht="90.95" customHeight="1" x14ac:dyDescent="0.2">
      <c r="B89" s="90" t="s">
        <v>169</v>
      </c>
      <c r="C89" s="89"/>
    </row>
    <row r="90" spans="2:3" ht="30.95" customHeight="1" x14ac:dyDescent="0.2">
      <c r="B90" s="91" t="s">
        <v>170</v>
      </c>
      <c r="C90" s="89"/>
    </row>
    <row r="91" spans="2:3" ht="30.95" customHeight="1" x14ac:dyDescent="0.2">
      <c r="B91" s="91" t="s">
        <v>171</v>
      </c>
      <c r="C91" s="89"/>
    </row>
    <row r="92" spans="2:3" ht="45.95" customHeight="1" x14ac:dyDescent="0.2">
      <c r="B92" s="91" t="s">
        <v>172</v>
      </c>
      <c r="C92" s="89"/>
    </row>
    <row r="93" spans="2:3" ht="45.95" customHeight="1" x14ac:dyDescent="0.2">
      <c r="B93" s="91" t="s">
        <v>173</v>
      </c>
      <c r="C93" s="89"/>
    </row>
    <row r="94" spans="2:3" ht="30.95" customHeight="1" x14ac:dyDescent="0.2">
      <c r="B94" s="91" t="s">
        <v>174</v>
      </c>
      <c r="C94" s="89"/>
    </row>
    <row r="95" spans="2:3" ht="28.5" x14ac:dyDescent="0.2">
      <c r="B95" s="91" t="s">
        <v>175</v>
      </c>
      <c r="C95" s="89"/>
    </row>
    <row r="96" spans="2:3" ht="28.5" x14ac:dyDescent="0.2">
      <c r="B96" s="91" t="s">
        <v>176</v>
      </c>
      <c r="C96" s="89"/>
    </row>
    <row r="97" spans="2:3" ht="30.95" customHeight="1" x14ac:dyDescent="0.2">
      <c r="B97" s="91" t="s">
        <v>156</v>
      </c>
      <c r="C97" s="89"/>
    </row>
    <row r="98" spans="2:3" ht="30.95" customHeight="1" x14ac:dyDescent="0.2">
      <c r="B98" s="91" t="s">
        <v>177</v>
      </c>
      <c r="C98" s="89"/>
    </row>
    <row r="99" spans="2:3" ht="30.95" customHeight="1" x14ac:dyDescent="0.2">
      <c r="B99" s="91" t="s">
        <v>178</v>
      </c>
      <c r="C99" s="89"/>
    </row>
    <row r="100" spans="2:3" ht="30.95" customHeight="1" x14ac:dyDescent="0.2">
      <c r="B100" s="91" t="s">
        <v>179</v>
      </c>
      <c r="C100" s="89"/>
    </row>
    <row r="101" spans="2:3" ht="45.95" customHeight="1" x14ac:dyDescent="0.2">
      <c r="B101" s="91" t="s">
        <v>180</v>
      </c>
      <c r="C101" s="89"/>
    </row>
    <row r="102" spans="2:3" ht="30.95" customHeight="1" x14ac:dyDescent="0.2">
      <c r="B102" s="91" t="s">
        <v>156</v>
      </c>
      <c r="C102" s="89"/>
    </row>
    <row r="103" spans="2:3" ht="30.95" customHeight="1" x14ac:dyDescent="0.2">
      <c r="B103" s="91" t="s">
        <v>181</v>
      </c>
      <c r="C103" s="89"/>
    </row>
    <row r="104" spans="2:3" ht="30.95" customHeight="1" x14ac:dyDescent="0.2">
      <c r="B104" s="91" t="s">
        <v>182</v>
      </c>
      <c r="C104" s="89"/>
    </row>
    <row r="105" spans="2:3" ht="30.95" customHeight="1" x14ac:dyDescent="0.2">
      <c r="B105" s="91" t="s">
        <v>183</v>
      </c>
      <c r="C105" s="89"/>
    </row>
    <row r="106" spans="2:3" ht="45.95" customHeight="1" x14ac:dyDescent="0.2">
      <c r="B106" s="91" t="s">
        <v>184</v>
      </c>
      <c r="C106" s="89"/>
    </row>
    <row r="107" spans="2:3" ht="30.95" customHeight="1" x14ac:dyDescent="0.2">
      <c r="B107" s="91" t="s">
        <v>156</v>
      </c>
      <c r="C107" s="89"/>
    </row>
    <row r="108" spans="2:3" ht="30.95" customHeight="1" x14ac:dyDescent="0.2">
      <c r="B108" s="91" t="s">
        <v>185</v>
      </c>
      <c r="C108" s="89"/>
    </row>
    <row r="109" spans="2:3" ht="45.95" customHeight="1" x14ac:dyDescent="0.2">
      <c r="B109" s="91" t="s">
        <v>186</v>
      </c>
      <c r="C109" s="89"/>
    </row>
    <row r="110" spans="2:3" ht="28.5" x14ac:dyDescent="0.2">
      <c r="B110" s="91" t="s">
        <v>176</v>
      </c>
      <c r="C110" s="89"/>
    </row>
    <row r="111" spans="2:3" ht="30.95" customHeight="1" x14ac:dyDescent="0.2">
      <c r="B111" s="91" t="s">
        <v>156</v>
      </c>
      <c r="C111" s="89"/>
    </row>
    <row r="112" spans="2:3" ht="30.95" customHeight="1" x14ac:dyDescent="0.2">
      <c r="B112" s="91" t="s">
        <v>187</v>
      </c>
      <c r="C112" s="89"/>
    </row>
    <row r="113" spans="2:3" ht="30.95" customHeight="1" x14ac:dyDescent="0.2">
      <c r="B113" s="91" t="s">
        <v>188</v>
      </c>
      <c r="C113" s="89"/>
    </row>
    <row r="114" spans="2:3" ht="30.95" customHeight="1" x14ac:dyDescent="0.2">
      <c r="B114" s="91" t="s">
        <v>189</v>
      </c>
      <c r="C114" s="89"/>
    </row>
    <row r="115" spans="2:3" ht="30.95" customHeight="1" x14ac:dyDescent="0.2">
      <c r="B115" s="91" t="s">
        <v>190</v>
      </c>
      <c r="C115" s="89"/>
    </row>
    <row r="116" spans="2:3" ht="30.95" customHeight="1" x14ac:dyDescent="0.2">
      <c r="B116" s="91" t="s">
        <v>156</v>
      </c>
      <c r="C116" s="89"/>
    </row>
    <row r="117" spans="2:3" ht="30.95" customHeight="1" x14ac:dyDescent="0.2">
      <c r="B117" s="91" t="s">
        <v>191</v>
      </c>
      <c r="C117" s="89"/>
    </row>
    <row r="118" spans="2:3" ht="30.95" customHeight="1" x14ac:dyDescent="0.2">
      <c r="B118" s="91" t="s">
        <v>192</v>
      </c>
      <c r="C118" s="89"/>
    </row>
    <row r="119" spans="2:3" ht="28.5" x14ac:dyDescent="0.2">
      <c r="B119" s="91" t="s">
        <v>193</v>
      </c>
      <c r="C119" s="89"/>
    </row>
  </sheetData>
  <mergeCells count="63">
    <mergeCell ref="R2:R3"/>
    <mergeCell ref="I17:J17"/>
    <mergeCell ref="R22:S22"/>
    <mergeCell ref="G21:I21"/>
    <mergeCell ref="C24:E24"/>
    <mergeCell ref="B9:O9"/>
    <mergeCell ref="B7:S7"/>
    <mergeCell ref="B22:B23"/>
    <mergeCell ref="C2:Q3"/>
    <mergeCell ref="I19:J19"/>
    <mergeCell ref="K18:O18"/>
    <mergeCell ref="K21:P21"/>
    <mergeCell ref="K19:O19"/>
    <mergeCell ref="C14:C15"/>
    <mergeCell ref="E14:E15"/>
    <mergeCell ref="S2:S3"/>
    <mergeCell ref="C4:Q5"/>
    <mergeCell ref="C32:E32"/>
    <mergeCell ref="B13:C13"/>
    <mergeCell ref="I18:J18"/>
    <mergeCell ref="C28:E28"/>
    <mergeCell ref="G30:H30"/>
    <mergeCell ref="K16:O17"/>
    <mergeCell ref="G22:I22"/>
    <mergeCell ref="B21:E21"/>
    <mergeCell ref="C22:E23"/>
    <mergeCell ref="B2:B5"/>
    <mergeCell ref="K14:O15"/>
    <mergeCell ref="I14:J15"/>
    <mergeCell ref="C27:E27"/>
    <mergeCell ref="G31:G33"/>
    <mergeCell ref="K23:P23"/>
    <mergeCell ref="M48:N48"/>
    <mergeCell ref="B14:B15"/>
    <mergeCell ref="I13:O13"/>
    <mergeCell ref="J30:K30"/>
    <mergeCell ref="C38:E38"/>
    <mergeCell ref="E48:K48"/>
    <mergeCell ref="C37:E37"/>
    <mergeCell ref="C30:E30"/>
    <mergeCell ref="J31:J32"/>
    <mergeCell ref="C34:E34"/>
    <mergeCell ref="C33:E33"/>
    <mergeCell ref="M29:N29"/>
    <mergeCell ref="M30:M39"/>
    <mergeCell ref="F14:G15"/>
    <mergeCell ref="F17:G17"/>
    <mergeCell ref="E50:F50"/>
    <mergeCell ref="E13:G13"/>
    <mergeCell ref="F16:G16"/>
    <mergeCell ref="C31:E31"/>
    <mergeCell ref="M55:N55"/>
    <mergeCell ref="K22:P22"/>
    <mergeCell ref="E52:E53"/>
    <mergeCell ref="C25:E25"/>
    <mergeCell ref="E51:F51"/>
    <mergeCell ref="D54:D58"/>
    <mergeCell ref="F52:F53"/>
    <mergeCell ref="B46:S46"/>
    <mergeCell ref="C26:E26"/>
    <mergeCell ref="C29:E29"/>
    <mergeCell ref="C35:E35"/>
    <mergeCell ref="E49:K49"/>
  </mergeCells>
  <printOptions horizontalCentered="1"/>
  <pageMargins left="0.70866141732283472" right="0.70866141732283472" top="0.74803149606299213" bottom="0.74803149606299213" header="0.31496062992125978" footer="0.31496062992125978"/>
  <pageSetup paperSize="9" scale="39" fitToWidth="0" fitToHeight="0" orientation="landscape"/>
  <rowBreaks count="1" manualBreakCount="1">
    <brk id="45" max="15" man="1"/>
  </rowBreak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 DE RIESGO</vt:lpstr>
      <vt:lpstr>TABLAS DE VALORACIÓN</vt:lpstr>
      <vt:lpstr>Hoja1</vt:lpstr>
      <vt:lpstr>'MATRIZ DE RIESGO'!Área_de_impresión</vt:lpstr>
      <vt:lpstr>'TABLAS DE VALORACIÓN'!Área_de_impresión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Matriz Gestión de Riesgo</dc:title>
  <dc:creator>Federico Riz Matos;anolasco@dgcp.gob.do</dc:creator>
  <cp:keywords>FO.DGCP.PCR.009</cp:keywords>
  <cp:lastModifiedBy>Fiordaliza González Custodio</cp:lastModifiedBy>
  <cp:revision>1</cp:revision>
  <cp:lastPrinted>2024-05-05T22:59:24Z</cp:lastPrinted>
  <dcterms:created xsi:type="dcterms:W3CDTF">2023-06-01T00:23:13Z</dcterms:created>
  <dcterms:modified xsi:type="dcterms:W3CDTF">2026-09-28T18:56:29Z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0x010100543616E51055BB44A34ED13747A3B083</vt:lpwstr>
  </property>
</Properties>
</file>