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arssenasard-my.sharepoint.com/personal/g_santana_arssenasa_gov_do/Documents/Escritorio/"/>
    </mc:Choice>
  </mc:AlternateContent>
  <xr:revisionPtr revIDLastSave="0" documentId="8_{832827F8-DC56-46D9-B6E3-0EEEC2F54083}" xr6:coauthVersionLast="47" xr6:coauthVersionMax="47" xr10:uidLastSave="{00000000-0000-0000-0000-000000000000}"/>
  <bookViews>
    <workbookView xWindow="-28920" yWindow="-15" windowWidth="29040" windowHeight="15720" firstSheet="2" xr2:uid="{00000000-000D-0000-FFFF-FFFF00000000}"/>
  </bookViews>
  <sheets>
    <sheet name="Presupuesto V1" sheetId="1" r:id="rId1"/>
    <sheet name="KAREMA" sheetId="2" r:id="rId2"/>
    <sheet name="eplynox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8" i="2" l="1"/>
  <c r="F58" i="2"/>
  <c r="F35" i="3"/>
  <c r="F39" i="3"/>
  <c r="F59" i="3"/>
  <c r="F32" i="2"/>
  <c r="F42" i="2"/>
  <c r="F49" i="2"/>
  <c r="F18" i="3" l="1"/>
  <c r="F20" i="3"/>
  <c r="F23" i="3"/>
  <c r="F22" i="3"/>
  <c r="F19" i="3"/>
  <c r="F21" i="3"/>
  <c r="F28" i="3"/>
  <c r="F29" i="3" a="1"/>
  <c r="F29" i="3" s="1"/>
  <c r="F30" i="3" a="1"/>
  <c r="F30" i="3" s="1"/>
  <c r="F31" i="3" a="1"/>
  <c r="F31" i="3" s="1"/>
  <c r="F32" i="3" a="1"/>
  <c r="F32" i="3" s="1"/>
  <c r="F33" i="3" a="1"/>
  <c r="F33" i="3" s="1"/>
  <c r="F37" i="3" a="1"/>
  <c r="F37" i="3" s="1"/>
  <c r="F38" i="3" a="1"/>
  <c r="F38" i="3"/>
  <c r="F40" i="3" a="1"/>
  <c r="F40" i="3" s="1"/>
  <c r="F44" i="3" a="1"/>
  <c r="F44" i="3"/>
  <c r="F45" i="3" a="1"/>
  <c r="F45" i="3" s="1"/>
  <c r="F46" i="3" a="1"/>
  <c r="F46" i="3" s="1"/>
  <c r="F47" i="3" a="1"/>
  <c r="F47" i="3" s="1"/>
  <c r="F48" i="3" a="1"/>
  <c r="F48" i="3" s="1"/>
  <c r="F49" i="3" a="1"/>
  <c r="F49" i="3" s="1"/>
  <c r="F50" i="3" a="1"/>
  <c r="F50" i="3" s="1"/>
  <c r="F54" i="3" a="1"/>
  <c r="F54" i="3" s="1"/>
  <c r="F55" i="3" a="1"/>
  <c r="F55" i="3"/>
  <c r="F56" i="3" a="1"/>
  <c r="F56" i="3" s="1"/>
  <c r="F57" i="3" a="1"/>
  <c r="F57" i="3" s="1"/>
  <c r="F61" i="3" a="1"/>
  <c r="F61" i="3" s="1"/>
  <c r="F62" i="3" a="1"/>
  <c r="F62" i="3"/>
  <c r="F63" i="3" a="1"/>
  <c r="F63" i="3" s="1"/>
  <c r="F64" i="3" a="1"/>
  <c r="F64" i="3" s="1"/>
  <c r="F65" i="3" a="1"/>
  <c r="F65" i="3" s="1"/>
  <c r="F55" i="2" a="1"/>
  <c r="F55" i="2" s="1"/>
  <c r="F54" i="2" a="1"/>
  <c r="F54" i="2" s="1"/>
  <c r="F53" i="2" a="1"/>
  <c r="F53" i="2" s="1"/>
  <c r="F52" i="2" a="1"/>
  <c r="F52" i="2" s="1"/>
  <c r="F51" i="2" a="1"/>
  <c r="F51" i="2" s="1"/>
  <c r="F47" i="2" a="1"/>
  <c r="F47" i="2" s="1"/>
  <c r="F46" i="2" a="1"/>
  <c r="F46" i="2" s="1"/>
  <c r="F45" i="2" a="1"/>
  <c r="F45" i="2" s="1"/>
  <c r="F44" i="2" a="1"/>
  <c r="F44" i="2" s="1"/>
  <c r="F40" i="2" a="1"/>
  <c r="F40" i="2" s="1"/>
  <c r="F39" i="2" a="1"/>
  <c r="F39" i="2" s="1"/>
  <c r="F38" i="2" a="1"/>
  <c r="F38" i="2" s="1"/>
  <c r="F37" i="2" a="1"/>
  <c r="F37" i="2" s="1"/>
  <c r="F36" i="2" a="1"/>
  <c r="F36" i="2" s="1"/>
  <c r="F35" i="2" a="1"/>
  <c r="F35" i="2" s="1"/>
  <c r="F34" i="2" a="1"/>
  <c r="F34" i="2" s="1"/>
  <c r="F30" i="2" a="1"/>
  <c r="F30" i="2" s="1"/>
  <c r="F29" i="2" a="1"/>
  <c r="F29" i="2" s="1"/>
  <c r="F25" i="2" s="1"/>
  <c r="F28" i="2" a="1"/>
  <c r="F28" i="2" s="1"/>
  <c r="F27" i="2" a="1"/>
  <c r="F27" i="2" s="1"/>
  <c r="F23" i="2" a="1"/>
  <c r="F23" i="2" s="1"/>
  <c r="F22" i="2" a="1"/>
  <c r="F22" i="2" s="1"/>
  <c r="F21" i="2" a="1"/>
  <c r="F21" i="2" s="1"/>
  <c r="F20" i="2" a="1"/>
  <c r="F20" i="2" s="1"/>
  <c r="F19" i="2" a="1"/>
  <c r="F19" i="2" s="1"/>
  <c r="F18" i="2"/>
  <c r="F52" i="3" l="1" a="1"/>
  <c r="F52" i="3" s="1"/>
  <c r="F42" i="3" a="1"/>
  <c r="F42" i="3" s="1"/>
  <c r="F16" i="2" a="1"/>
  <c r="F16" i="2" s="1"/>
  <c r="F61" i="2" l="1" a="1"/>
  <c r="F60" i="2" l="1" a="1"/>
  <c r="F60" i="2" s="1"/>
  <c r="F62" i="2" a="1"/>
  <c r="F62" i="2" s="1"/>
  <c r="F64" i="2" a="1"/>
  <c r="F64" i="2" s="1"/>
  <c r="F66" i="2" a="1"/>
  <c r="F66" i="2" s="1"/>
  <c r="F59" i="2" a="1"/>
  <c r="F59" i="2" s="1"/>
  <c r="F67" i="2" s="1" a="1"/>
  <c r="F67" i="2" s="1"/>
  <c r="F63" i="2" a="1"/>
  <c r="F63" i="2" s="1"/>
  <c r="F65" i="2" a="1"/>
  <c r="F65" i="2" s="1"/>
  <c r="F61" i="2"/>
  <c r="F69" i="2" l="1"/>
  <c r="F77" i="3" l="1"/>
  <c r="F77" i="3" a="1"/>
  <c r="F78" i="3"/>
  <c r="F69" i="3"/>
  <c r="F71" i="3"/>
  <c r="F71" i="3" a="1"/>
  <c r="F74" i="3"/>
  <c r="F74" i="3" a="1"/>
  <c r="F76" i="3"/>
  <c r="F76" i="3" a="1"/>
  <c r="F72" i="3"/>
  <c r="F72" i="3" a="1"/>
  <c r="F73" i="3"/>
  <c r="F73" i="3" a="1"/>
  <c r="F75" i="3"/>
  <c r="F75" i="3" a="1"/>
  <c r="F70" i="3"/>
  <c r="F70" i="3" a="1"/>
  <c r="F68" i="3"/>
  <c r="F26" i="3"/>
  <c r="F68" i="3" a="1"/>
  <c r="F69" i="3" a="1"/>
  <c r="F78" i="3" a="1"/>
  <c r="F79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<sst xmlns="http://schemas.openxmlformats.org/spreadsheetml/2006/main" count="288" uniqueCount="76">
  <si>
    <t>No.</t>
  </si>
  <si>
    <t>DESCRIPCION</t>
  </si>
  <si>
    <t>CANT.</t>
  </si>
  <si>
    <t>UNIDAD</t>
  </si>
  <si>
    <t>PRECIO UD.</t>
  </si>
  <si>
    <t>IMPORTE</t>
  </si>
  <si>
    <t>GERENCIA DE CALIDAD (SEDE PRINCIPAL)</t>
  </si>
  <si>
    <t>M2</t>
  </si>
  <si>
    <t>Av. 27 de Febrero No.232, casi ese. Tiradentes</t>
  </si>
  <si>
    <t>Limpieza y preparación de superficie</t>
  </si>
  <si>
    <t>Corrección de desniveles y formación de pendientes hacia drenajes</t>
  </si>
  <si>
    <t>PA</t>
  </si>
  <si>
    <t>Formación y terminación de zapatetas</t>
  </si>
  <si>
    <t>Ml</t>
  </si>
  <si>
    <t>Aplicación de primer asfáltico</t>
  </si>
  <si>
    <t>Suministro e instalación de lona asfáltica</t>
  </si>
  <si>
    <t>Limpieza final y Botes</t>
  </si>
  <si>
    <t>TECHO QUINTO PISO (SEDE PRINCIPAL)</t>
  </si>
  <si>
    <t>OFICINA SAN CRISTOBAL</t>
  </si>
  <si>
    <t>Calle Ramon Mail Las Mentas No.30, San Cristóbal</t>
  </si>
  <si>
    <t>Vaciado y terminación de fino de techo</t>
  </si>
  <si>
    <t>OFICINA SAN PEDRO DE MACORIS</t>
  </si>
  <si>
    <t>Calle General Duverge No. 176, San Pedro de Macoris</t>
  </si>
  <si>
    <t>OFICINA SAN PEDRO DE MACORIS - ALMACEN DE INSUMOS</t>
  </si>
  <si>
    <t>Vaciado y terminación pulida de fino de techo</t>
  </si>
  <si>
    <t>TOTAL DE COSTOS DIRECTOS (RD$)</t>
  </si>
  <si>
    <t>Dirección tecnica y responsabilidad</t>
  </si>
  <si>
    <t>Gastos Administrativos</t>
  </si>
  <si>
    <t>Seguros y fianzas</t>
  </si>
  <si>
    <t>Supervision</t>
  </si>
  <si>
    <t>CODIA</t>
  </si>
  <si>
    <t>Imprevistos</t>
  </si>
  <si>
    <t>Transporte</t>
  </si>
  <si>
    <t>Ley 6-86 Pensiones y Jubilaciones</t>
  </si>
  <si>
    <t>ITBIS (18% DEL 10% de Dirección Técnica)</t>
  </si>
  <si>
    <t>TOTAL DE COSTOS INDIRECTOS (RD$)</t>
  </si>
  <si>
    <t>TOTAL GENERAL (RD$)</t>
  </si>
  <si>
    <t>Total</t>
  </si>
  <si>
    <t>RNC: 1-31-21858-1</t>
  </si>
  <si>
    <t>C/ SAN JOSE NO.2, HERRERA</t>
  </si>
  <si>
    <t xml:space="preserve"> COTIZACION  No     </t>
  </si>
  <si>
    <t>00700-21140</t>
  </si>
  <si>
    <t>849-296-4664</t>
  </si>
  <si>
    <t>FECHA DE EMISION</t>
  </si>
  <si>
    <t xml:space="preserve"> </t>
  </si>
  <si>
    <t>Av. Isabel Aguiar No. 342-B, Herrera, Santo Domingo Oeste, RD</t>
  </si>
  <si>
    <t xml:space="preserve">Email. eplynoxcorporation@gmail.com  </t>
  </si>
  <si>
    <t>COTIZACION</t>
  </si>
  <si>
    <t>Tel: 809-561-4899</t>
  </si>
  <si>
    <t>RNC. 131107232</t>
  </si>
  <si>
    <t xml:space="preserve">SEÑORES: </t>
  </si>
  <si>
    <t>SENASA</t>
  </si>
  <si>
    <t xml:space="preserve">FECHA </t>
  </si>
  <si>
    <t>RNC</t>
  </si>
  <si>
    <t>401-50561-4</t>
  </si>
  <si>
    <t>VENDEDOR</t>
  </si>
  <si>
    <t xml:space="preserve">ALEX ALMONTE </t>
  </si>
  <si>
    <t>TELEFONOS:</t>
  </si>
  <si>
    <t>809-732-2750</t>
  </si>
  <si>
    <t>FLOTA</t>
  </si>
  <si>
    <t>809-704-3111</t>
  </si>
  <si>
    <t>EMAIL</t>
  </si>
  <si>
    <t>********</t>
  </si>
  <si>
    <t>CONDICIONES</t>
  </si>
  <si>
    <t>CONTADO</t>
  </si>
  <si>
    <t>ITEM</t>
  </si>
  <si>
    <t>CANT/UND</t>
  </si>
  <si>
    <t>PRECIO UNIT.</t>
  </si>
  <si>
    <t>TOTAL</t>
  </si>
  <si>
    <t>ESPECIFICACIONES TECNICAS</t>
  </si>
  <si>
    <t>GERENCIA DE CALIDAD (SEDE PRINCIPAL)                                                 Av. 27 de Febrero No.232, casi esq. Tiradentes</t>
  </si>
  <si>
    <t>TECHO QUINTO PISO (SEDE PRINCIPAL)                                                     Av. 27 de Febrero No.232, casi esq. Tiradentes</t>
  </si>
  <si>
    <t>OFICINA SAN CRISTOBAL                                                                                 Calle Ramón Matías Mella No.30, San Cristóbal</t>
  </si>
  <si>
    <r>
      <rPr>
        <b/>
        <sz val="10"/>
        <color theme="1"/>
        <rFont val="Helvetica"/>
      </rPr>
      <t xml:space="preserve">Numero de Proceso: </t>
    </r>
    <r>
      <rPr>
        <u/>
        <sz val="10"/>
        <color theme="1"/>
        <rFont val="Helvetica"/>
      </rPr>
      <t>CM-2026-0023</t>
    </r>
  </si>
  <si>
    <t>OFICINA SAN PEDRO DE MACORIS                                                               Calle General Duverge No. 176, San Pedro de Macoris</t>
  </si>
  <si>
    <t xml:space="preserve">OFICINA SAN PEDRO DE MACORIS - ALMACEN DE INSUMOS  Calle General Duverge No. 176, San Pedro de Macoris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</si>
</sst>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D$&quot;* #,##0.00_-;\-&quot;RD$&quot;* #,##0.00_-;_-&quot;RD$&quot;* &quot;-&quot;??_-;_-@_-"/>
    <numFmt numFmtId="43" formatCode="_-* #,##0.00_-;\-* #,##0.00_-;_-* &quot;-&quot;??_-;_-@_-"/>
    <numFmt numFmtId="164" formatCode="_(* #,##0.00_);_(* \(#,##0.00\);_(* &quot;-&quot;??_);_(@_)"/>
    <numFmt numFmtId="165" formatCode="[$RD$-1C0A]0.00"/>
    <numFmt numFmtId="166" formatCode="&quot; &quot;* #,##0.00&quot; &quot;;&quot; &quot;* \(#,##0.00\);&quot; &quot;* &quot;-&quot;??&quot; &quot;"/>
    <numFmt numFmtId="167" formatCode="[$$-409]#,##0.00"/>
    <numFmt numFmtId="168" formatCode="[$RD$-1C0A]#,##0.00"/>
    <numFmt numFmtId="169" formatCode="_-[$RD$-1C0A]* #,##0.00_-;_-[$RD$-1C0A]* \(#,##0.00\)_-;_-[$RD$-1C0A]* &quot;-&quot;??;_-@_-"/>
    <numFmt numFmtId="170" formatCode="0.0%"/>
    <numFmt numFmtId="171" formatCode="#,##0%"/>
    <numFmt numFmtId="172" formatCode="_-[$$-409]* #,##0.00_-;_-[$$-409]* \(#,##0.00\)_-;_-[$$-409]* &quot;-&quot;??;_-@_-"/>
    <numFmt numFmtId="173" formatCode="_(* #,##0_);_(* \(#,##0\);_(* &quot;-&quot;??_);_(@_)"/>
    <numFmt numFmtId="174" formatCode="##,###,###,##0.00"/>
    <numFmt numFmtId="175" formatCode="[$-1C0A]d&quot; de &quot;mmmm&quot; de &quot;yyyy;@"/>
  </numFmts>
  <fonts count="45">
    <font>
      <sz val="10"/>
      <color indexed="8"/>
      <name val="Helvetica Neue Light"/>
    </font>
    <font>
      <sz val="11"/>
      <color indexed="8"/>
      <name val="Avenir Next Regular"/>
    </font>
    <font>
      <b/>
      <sz val="11"/>
      <color indexed="8"/>
      <name val="Avenir Next Regular"/>
    </font>
    <font>
      <sz val="10"/>
      <color indexed="8"/>
      <name val="Helvetica Neue Light"/>
    </font>
    <font>
      <b/>
      <sz val="11"/>
      <color theme="1"/>
      <name val="Helvetica Neue"/>
      <family val="2"/>
      <scheme val="minor"/>
    </font>
    <font>
      <b/>
      <i/>
      <sz val="18"/>
      <color rgb="FF00B0F0"/>
      <name val="Times New Roman"/>
      <family val="1"/>
    </font>
    <font>
      <i/>
      <sz val="8"/>
      <color theme="1"/>
      <name val="Times New Roman"/>
      <family val="1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14"/>
      <color theme="1"/>
      <name val="Helvetica Neue"/>
      <family val="2"/>
      <scheme val="minor"/>
    </font>
    <font>
      <i/>
      <sz val="10"/>
      <color theme="1"/>
      <name val="Times New Roman"/>
      <family val="1"/>
    </font>
    <font>
      <b/>
      <sz val="9"/>
      <color theme="1"/>
      <name val="Helvetica Neue"/>
      <family val="2"/>
      <scheme val="minor"/>
    </font>
    <font>
      <sz val="8"/>
      <color theme="1"/>
      <name val="Helvetica Neue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u/>
      <sz val="9"/>
      <name val="Calibri"/>
      <family val="2"/>
    </font>
    <font>
      <b/>
      <sz val="9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Helvetica Neue"/>
      <family val="2"/>
      <scheme val="minor"/>
    </font>
    <font>
      <sz val="8"/>
      <color theme="1"/>
      <name val="Helvetica Neue UltraLight"/>
      <family val="1"/>
      <scheme val="major"/>
    </font>
    <font>
      <b/>
      <sz val="12"/>
      <color rgb="FFC00000"/>
      <name val="Helvetica Neue"/>
      <family val="2"/>
      <scheme val="minor"/>
    </font>
    <font>
      <b/>
      <sz val="10"/>
      <color theme="1"/>
      <name val="Helvetica Neue"/>
      <family val="2"/>
      <scheme val="minor"/>
    </font>
    <font>
      <sz val="11"/>
      <name val="Avenir Next Regular"/>
    </font>
    <font>
      <sz val="11"/>
      <color theme="1"/>
      <name val="Avenir Next Regular"/>
    </font>
    <font>
      <b/>
      <sz val="11"/>
      <color theme="1"/>
      <name val="Avenir Next Regular"/>
    </font>
    <font>
      <sz val="10"/>
      <color theme="1"/>
      <name val="Helvetica Neue Light"/>
    </font>
    <font>
      <sz val="10"/>
      <name val="Helvetica Neue Light"/>
    </font>
    <font>
      <b/>
      <sz val="11"/>
      <name val="Helvetica"/>
    </font>
    <font>
      <b/>
      <sz val="11"/>
      <name val="Avenir Next Condensed Regular"/>
    </font>
    <font>
      <b/>
      <sz val="11"/>
      <name val="Avenir Next Regular"/>
    </font>
    <font>
      <b/>
      <sz val="10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sz val="10"/>
      <color theme="3" tint="-0.249977111117893"/>
      <name val="Arial Narrow"/>
      <family val="2"/>
    </font>
    <font>
      <b/>
      <sz val="10"/>
      <color theme="3" tint="-0.249977111117893"/>
      <name val="Arial Narrow"/>
      <family val="2"/>
    </font>
    <font>
      <sz val="10"/>
      <name val="Arial Narrow"/>
      <family val="2"/>
    </font>
    <font>
      <b/>
      <sz val="8"/>
      <color theme="3" tint="-0.249977111117893"/>
      <name val="Arial Narrow"/>
      <family val="2"/>
    </font>
    <font>
      <sz val="8"/>
      <color theme="3" tint="-0.249977111117893"/>
      <name val="Arial Narrow"/>
      <family val="2"/>
    </font>
    <font>
      <b/>
      <sz val="12"/>
      <color theme="1"/>
      <name val="Helvetica"/>
    </font>
    <font>
      <b/>
      <sz val="11"/>
      <color theme="1"/>
      <name val="Helvetica"/>
    </font>
    <font>
      <b/>
      <sz val="11"/>
      <color theme="1"/>
      <name val="Avenir Next Condensed Regular"/>
    </font>
    <font>
      <b/>
      <sz val="10"/>
      <color theme="1"/>
      <name val="Helvetica"/>
    </font>
    <font>
      <u/>
      <sz val="10"/>
      <color theme="1"/>
      <name val="Helvetica"/>
    </font>
    <font>
      <sz val="10"/>
      <color indexed="8"/>
      <name val="Avenir Next Regular"/>
    </font>
    <font>
      <b/>
      <sz val="10"/>
      <color indexed="8"/>
      <name val="Avenir Next Regular"/>
    </font>
  </fonts>
  <fills count="7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/>
      <top/>
      <bottom/>
      <diagonal/>
    </border>
    <border>
      <left/>
      <right/>
      <top/>
      <bottom style="thin">
        <color indexed="1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16"/>
      </left>
      <right/>
      <top/>
      <bottom style="thin">
        <color indexed="16"/>
      </bottom>
      <diagonal/>
    </border>
    <border>
      <left/>
      <right style="thin">
        <color indexed="16"/>
      </right>
      <top/>
      <bottom style="thin">
        <color indexed="16"/>
      </bottom>
      <diagonal/>
    </border>
    <border>
      <left style="thin">
        <color indexed="16"/>
      </left>
      <right style="thin">
        <color indexed="16"/>
      </right>
      <top/>
      <bottom style="thin">
        <color indexed="1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9"/>
      </left>
      <right style="thin">
        <color indexed="9"/>
      </right>
      <top style="medium">
        <color indexed="64"/>
      </top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/>
      <diagonal/>
    </border>
    <border>
      <left style="thin">
        <color indexed="9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 applyNumberFormat="0" applyFill="0" applyBorder="0" applyProtection="0">
      <alignment vertical="top" wrapText="1"/>
    </xf>
    <xf numFmtId="43" fontId="3" fillId="0" borderId="0" applyFont="0" applyFill="0" applyBorder="0" applyAlignment="0" applyProtection="0"/>
    <xf numFmtId="0" fontId="7" fillId="0" borderId="2" applyNumberFormat="0" applyFill="0" applyBorder="0" applyAlignment="0" applyProtection="0">
      <alignment vertical="top"/>
      <protection locked="0"/>
    </xf>
    <xf numFmtId="0" fontId="13" fillId="0" borderId="2"/>
  </cellStyleXfs>
  <cellXfs count="199">
    <xf numFmtId="0" fontId="0" fillId="0" borderId="0" xfId="0">
      <alignment vertical="top" wrapText="1"/>
    </xf>
    <xf numFmtId="0" fontId="0" fillId="0" borderId="0" xfId="0" applyNumberFormat="1">
      <alignment vertical="top" wrapText="1"/>
    </xf>
    <xf numFmtId="169" fontId="2" fillId="2" borderId="2" xfId="0" applyNumberFormat="1" applyFont="1" applyFill="1" applyBorder="1">
      <alignment vertical="top" wrapText="1"/>
    </xf>
    <xf numFmtId="0" fontId="5" fillId="0" borderId="0" xfId="0" applyFont="1" applyAlignment="1"/>
    <xf numFmtId="0" fontId="0" fillId="0" borderId="0" xfId="0" applyAlignment="1"/>
    <xf numFmtId="43" fontId="0" fillId="0" borderId="0" xfId="1" applyFont="1"/>
    <xf numFmtId="0" fontId="6" fillId="0" borderId="0" xfId="0" applyFont="1" applyAlignment="1"/>
    <xf numFmtId="0" fontId="8" fillId="0" borderId="2" xfId="2" applyFont="1" applyAlignment="1" applyProtection="1"/>
    <xf numFmtId="14" fontId="9" fillId="0" borderId="2" xfId="0" applyNumberFormat="1" applyFont="1" applyBorder="1" applyAlignment="1">
      <alignment horizontal="center"/>
    </xf>
    <xf numFmtId="0" fontId="10" fillId="0" borderId="0" xfId="0" applyFont="1" applyAlignment="1"/>
    <xf numFmtId="14" fontId="9" fillId="0" borderId="0" xfId="0" applyNumberFormat="1" applyFont="1" applyAlignment="1">
      <alignment horizontal="center"/>
    </xf>
    <xf numFmtId="43" fontId="0" fillId="0" borderId="2" xfId="1" applyFont="1" applyBorder="1"/>
    <xf numFmtId="0" fontId="11" fillId="0" borderId="0" xfId="0" applyFont="1" applyAlignment="1">
      <alignment horizontal="center"/>
    </xf>
    <xf numFmtId="0" fontId="12" fillId="0" borderId="7" xfId="0" applyFont="1" applyBorder="1" applyAlignment="1"/>
    <xf numFmtId="0" fontId="12" fillId="0" borderId="2" xfId="0" applyFont="1" applyBorder="1" applyAlignment="1">
      <alignment horizontal="center"/>
    </xf>
    <xf numFmtId="0" fontId="14" fillId="0" borderId="2" xfId="3" applyFont="1"/>
    <xf numFmtId="0" fontId="14" fillId="0" borderId="2" xfId="3" applyFont="1" applyAlignment="1">
      <alignment vertical="center" wrapText="1"/>
    </xf>
    <xf numFmtId="14" fontId="12" fillId="0" borderId="2" xfId="0" applyNumberFormat="1" applyFont="1" applyBorder="1" applyAlignment="1">
      <alignment horizontal="center"/>
    </xf>
    <xf numFmtId="0" fontId="4" fillId="0" borderId="2" xfId="0" applyNumberFormat="1" applyFont="1" applyBorder="1" applyAlignment="1"/>
    <xf numFmtId="0" fontId="15" fillId="0" borderId="2" xfId="2" applyFont="1" applyAlignment="1" applyProtection="1"/>
    <xf numFmtId="0" fontId="0" fillId="0" borderId="0" xfId="0" applyAlignment="1">
      <alignment horizontal="center"/>
    </xf>
    <xf numFmtId="0" fontId="17" fillId="0" borderId="7" xfId="0" applyFont="1" applyBorder="1" applyAlignment="1">
      <alignment horizontal="center"/>
    </xf>
    <xf numFmtId="0" fontId="18" fillId="0" borderId="7" xfId="0" applyFont="1" applyBorder="1" applyAlignment="1"/>
    <xf numFmtId="0" fontId="18" fillId="0" borderId="2" xfId="0" applyFont="1" applyBorder="1" applyAlignment="1"/>
    <xf numFmtId="0" fontId="4" fillId="0" borderId="8" xfId="0" applyFont="1" applyBorder="1" applyAlignment="1">
      <alignment horizontal="center"/>
    </xf>
    <xf numFmtId="0" fontId="0" fillId="0" borderId="9" xfId="0" applyBorder="1" applyAlignment="1"/>
    <xf numFmtId="43" fontId="0" fillId="0" borderId="0" xfId="0" applyNumberFormat="1" applyAlignment="1"/>
    <xf numFmtId="43" fontId="20" fillId="0" borderId="7" xfId="1" applyFont="1" applyBorder="1" applyAlignment="1">
      <alignment vertical="center"/>
    </xf>
    <xf numFmtId="43" fontId="12" fillId="0" borderId="7" xfId="1" applyFont="1" applyBorder="1" applyAlignment="1">
      <alignment vertical="center"/>
    </xf>
    <xf numFmtId="43" fontId="4" fillId="0" borderId="2" xfId="1" applyFont="1" applyBorder="1"/>
    <xf numFmtId="0" fontId="19" fillId="0" borderId="7" xfId="0" applyFont="1" applyBorder="1" applyAlignment="1">
      <alignment wrapText="1"/>
    </xf>
    <xf numFmtId="173" fontId="12" fillId="0" borderId="7" xfId="1" applyNumberFormat="1" applyFont="1" applyBorder="1" applyAlignment="1">
      <alignment horizontal="left" vertical="center"/>
    </xf>
    <xf numFmtId="0" fontId="21" fillId="0" borderId="0" xfId="0" applyFont="1" applyAlignment="1"/>
    <xf numFmtId="0" fontId="19" fillId="0" borderId="0" xfId="0" applyFont="1" applyAlignment="1"/>
    <xf numFmtId="174" fontId="19" fillId="0" borderId="0" xfId="0" applyNumberFormat="1" applyFont="1" applyAlignment="1"/>
    <xf numFmtId="43" fontId="22" fillId="0" borderId="2" xfId="1" applyFont="1" applyBorder="1"/>
    <xf numFmtId="164" fontId="4" fillId="0" borderId="2" xfId="0" applyNumberFormat="1" applyFont="1" applyBorder="1" applyAlignment="1"/>
    <xf numFmtId="164" fontId="22" fillId="0" borderId="2" xfId="0" applyNumberFormat="1" applyFont="1" applyBorder="1" applyAlignment="1"/>
    <xf numFmtId="0" fontId="4" fillId="0" borderId="7" xfId="0" applyFont="1" applyBorder="1" applyAlignment="1">
      <alignment horizontal="center"/>
    </xf>
    <xf numFmtId="0" fontId="16" fillId="3" borderId="7" xfId="0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left" vertical="top" wrapText="1" readingOrder="1"/>
    </xf>
    <xf numFmtId="166" fontId="1" fillId="2" borderId="7" xfId="0" applyNumberFormat="1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center"/>
    </xf>
    <xf numFmtId="0" fontId="12" fillId="0" borderId="8" xfId="0" applyFont="1" applyBorder="1" applyAlignment="1"/>
    <xf numFmtId="0" fontId="18" fillId="0" borderId="11" xfId="0" applyFont="1" applyBorder="1" applyAlignment="1"/>
    <xf numFmtId="0" fontId="18" fillId="0" borderId="10" xfId="0" applyFont="1" applyBorder="1" applyAlignment="1"/>
    <xf numFmtId="0" fontId="18" fillId="0" borderId="12" xfId="0" applyFont="1" applyBorder="1" applyAlignment="1"/>
    <xf numFmtId="0" fontId="18" fillId="0" borderId="13" xfId="0" applyFont="1" applyBorder="1" applyAlignment="1"/>
    <xf numFmtId="0" fontId="18" fillId="0" borderId="14" xfId="0" applyFont="1" applyBorder="1" applyAlignment="1"/>
    <xf numFmtId="0" fontId="4" fillId="0" borderId="15" xfId="0" applyFont="1" applyBorder="1" applyAlignment="1">
      <alignment horizontal="center"/>
    </xf>
    <xf numFmtId="49" fontId="24" fillId="0" borderId="1" xfId="0" applyNumberFormat="1" applyFont="1" applyFill="1" applyBorder="1" applyAlignment="1">
      <alignment horizontal="left" vertical="top" wrapText="1" readingOrder="1"/>
    </xf>
    <xf numFmtId="166" fontId="24" fillId="0" borderId="1" xfId="0" applyNumberFormat="1" applyFont="1" applyFill="1" applyBorder="1">
      <alignment vertical="top" wrapText="1"/>
    </xf>
    <xf numFmtId="49" fontId="24" fillId="0" borderId="1" xfId="0" applyNumberFormat="1" applyFont="1" applyFill="1" applyBorder="1">
      <alignment vertical="top" wrapText="1"/>
    </xf>
    <xf numFmtId="4" fontId="24" fillId="0" borderId="1" xfId="0" applyNumberFormat="1" applyFont="1" applyFill="1" applyBorder="1" applyAlignment="1">
      <alignment horizontal="right" vertical="top" wrapText="1"/>
    </xf>
    <xf numFmtId="4" fontId="24" fillId="0" borderId="1" xfId="0" applyNumberFormat="1" applyFont="1" applyFill="1" applyBorder="1">
      <alignment vertical="top" wrapText="1"/>
    </xf>
    <xf numFmtId="49" fontId="25" fillId="0" borderId="7" xfId="0" applyNumberFormat="1" applyFont="1" applyFill="1" applyBorder="1" applyAlignment="1">
      <alignment horizontal="left" vertical="top" wrapText="1" readingOrder="1"/>
    </xf>
    <xf numFmtId="166" fontId="24" fillId="0" borderId="7" xfId="0" applyNumberFormat="1" applyFont="1" applyFill="1" applyBorder="1">
      <alignment vertical="top" wrapText="1"/>
    </xf>
    <xf numFmtId="49" fontId="24" fillId="0" borderId="7" xfId="0" applyNumberFormat="1" applyFont="1" applyFill="1" applyBorder="1">
      <alignment vertical="top" wrapText="1"/>
    </xf>
    <xf numFmtId="4" fontId="24" fillId="0" borderId="7" xfId="0" applyNumberFormat="1" applyFont="1" applyFill="1" applyBorder="1" applyAlignment="1">
      <alignment horizontal="right" vertical="top" wrapText="1"/>
    </xf>
    <xf numFmtId="4" fontId="25" fillId="0" borderId="7" xfId="0" applyNumberFormat="1" applyFont="1" applyFill="1" applyBorder="1">
      <alignment vertical="top" wrapText="1"/>
    </xf>
    <xf numFmtId="49" fontId="24" fillId="0" borderId="7" xfId="0" applyNumberFormat="1" applyFont="1" applyFill="1" applyBorder="1" applyAlignment="1">
      <alignment horizontal="left" vertical="top" wrapText="1" readingOrder="1"/>
    </xf>
    <xf numFmtId="166" fontId="24" fillId="0" borderId="7" xfId="0" applyNumberFormat="1" applyFont="1" applyFill="1" applyBorder="1" applyAlignment="1">
      <alignment horizontal="left" vertical="top" wrapText="1"/>
    </xf>
    <xf numFmtId="4" fontId="24" fillId="0" borderId="7" xfId="0" applyNumberFormat="1" applyFont="1" applyFill="1" applyBorder="1">
      <alignment vertical="top" wrapText="1"/>
    </xf>
    <xf numFmtId="167" fontId="24" fillId="0" borderId="7" xfId="0" applyNumberFormat="1" applyFont="1" applyFill="1" applyBorder="1">
      <alignment vertical="top" wrapText="1"/>
    </xf>
    <xf numFmtId="0" fontId="19" fillId="0" borderId="2" xfId="0" applyFont="1" applyBorder="1" applyAlignment="1"/>
    <xf numFmtId="43" fontId="19" fillId="0" borderId="2" xfId="1" applyFont="1" applyBorder="1"/>
    <xf numFmtId="0" fontId="23" fillId="0" borderId="2" xfId="0" applyFont="1" applyFill="1" applyBorder="1" applyAlignment="1">
      <alignment horizontal="right" vertical="top" wrapText="1"/>
    </xf>
    <xf numFmtId="0" fontId="27" fillId="0" borderId="2" xfId="0" applyNumberFormat="1" applyFont="1" applyFill="1" applyBorder="1">
      <alignment vertical="top" wrapText="1"/>
    </xf>
    <xf numFmtId="49" fontId="29" fillId="0" borderId="2" xfId="0" applyNumberFormat="1" applyFont="1" applyFill="1" applyBorder="1" applyAlignment="1">
      <alignment horizontal="left" vertical="center" wrapText="1"/>
    </xf>
    <xf numFmtId="49" fontId="29" fillId="0" borderId="2" xfId="0" applyNumberFormat="1" applyFont="1" applyFill="1" applyBorder="1" applyAlignment="1">
      <alignment horizontal="center" vertical="center" wrapText="1"/>
    </xf>
    <xf numFmtId="49" fontId="29" fillId="0" borderId="2" xfId="0" applyNumberFormat="1" applyFont="1" applyFill="1" applyBorder="1" applyAlignment="1">
      <alignment horizontal="right" vertical="center" wrapText="1"/>
    </xf>
    <xf numFmtId="49" fontId="30" fillId="0" borderId="2" xfId="0" applyNumberFormat="1" applyFont="1" applyFill="1" applyBorder="1" applyAlignment="1">
      <alignment horizontal="left" vertical="top" wrapText="1" readingOrder="1"/>
    </xf>
    <xf numFmtId="166" fontId="23" fillId="0" borderId="2" xfId="0" applyNumberFormat="1" applyFont="1" applyFill="1" applyBorder="1">
      <alignment vertical="top" wrapText="1"/>
    </xf>
    <xf numFmtId="49" fontId="23" fillId="0" borderId="2" xfId="0" applyNumberFormat="1" applyFont="1" applyFill="1" applyBorder="1">
      <alignment vertical="top" wrapText="1"/>
    </xf>
    <xf numFmtId="4" fontId="23" fillId="0" borderId="2" xfId="0" applyNumberFormat="1" applyFont="1" applyFill="1" applyBorder="1" applyAlignment="1">
      <alignment horizontal="right" vertical="top" wrapText="1"/>
    </xf>
    <xf numFmtId="4" fontId="30" fillId="0" borderId="2" xfId="0" applyNumberFormat="1" applyFont="1" applyFill="1" applyBorder="1">
      <alignment vertical="top" wrapText="1"/>
    </xf>
    <xf numFmtId="49" fontId="23" fillId="0" borderId="2" xfId="0" applyNumberFormat="1" applyFont="1" applyFill="1" applyBorder="1" applyAlignment="1">
      <alignment horizontal="left" vertical="top" wrapText="1" readingOrder="1"/>
    </xf>
    <xf numFmtId="166" fontId="23" fillId="0" borderId="2" xfId="0" applyNumberFormat="1" applyFont="1" applyFill="1" applyBorder="1" applyAlignment="1">
      <alignment horizontal="left" vertical="top" wrapText="1"/>
    </xf>
    <xf numFmtId="4" fontId="23" fillId="0" borderId="2" xfId="0" applyNumberFormat="1" applyFont="1" applyFill="1" applyBorder="1">
      <alignment vertical="top" wrapText="1"/>
    </xf>
    <xf numFmtId="167" fontId="23" fillId="0" borderId="2" xfId="0" applyNumberFormat="1" applyFont="1" applyFill="1" applyBorder="1">
      <alignment vertical="top" wrapText="1"/>
    </xf>
    <xf numFmtId="49" fontId="23" fillId="0" borderId="2" xfId="0" applyNumberFormat="1" applyFont="1" applyFill="1" applyBorder="1" applyAlignment="1">
      <alignment horizontal="right" vertical="top" wrapText="1"/>
    </xf>
    <xf numFmtId="165" fontId="23" fillId="0" borderId="2" xfId="0" applyNumberFormat="1" applyFont="1" applyFill="1" applyBorder="1" applyAlignment="1">
      <alignment horizontal="right" vertical="top" wrapText="1"/>
    </xf>
    <xf numFmtId="168" fontId="23" fillId="0" borderId="2" xfId="0" applyNumberFormat="1" applyFont="1" applyFill="1" applyBorder="1">
      <alignment vertical="top" wrapText="1"/>
    </xf>
    <xf numFmtId="49" fontId="30" fillId="0" borderId="2" xfId="0" applyNumberFormat="1" applyFont="1" applyFill="1" applyBorder="1">
      <alignment vertical="top" wrapText="1"/>
    </xf>
    <xf numFmtId="165" fontId="30" fillId="0" borderId="2" xfId="0" applyNumberFormat="1" applyFont="1" applyFill="1" applyBorder="1">
      <alignment vertical="top" wrapText="1"/>
    </xf>
    <xf numFmtId="169" fontId="30" fillId="0" borderId="2" xfId="0" applyNumberFormat="1" applyFont="1" applyFill="1" applyBorder="1">
      <alignment vertical="top" wrapText="1"/>
    </xf>
    <xf numFmtId="170" fontId="30" fillId="0" borderId="2" xfId="0" applyNumberFormat="1" applyFont="1" applyFill="1" applyBorder="1">
      <alignment vertical="top" wrapText="1"/>
    </xf>
    <xf numFmtId="9" fontId="30" fillId="0" borderId="2" xfId="0" applyNumberFormat="1" applyFont="1" applyFill="1" applyBorder="1">
      <alignment vertical="top" wrapText="1"/>
    </xf>
    <xf numFmtId="171" fontId="30" fillId="0" borderId="2" xfId="0" applyNumberFormat="1" applyFont="1" applyFill="1" applyBorder="1">
      <alignment vertical="top" wrapText="1"/>
    </xf>
    <xf numFmtId="166" fontId="30" fillId="0" borderId="2" xfId="0" applyNumberFormat="1" applyFont="1" applyFill="1" applyBorder="1">
      <alignment vertical="top" wrapText="1"/>
    </xf>
    <xf numFmtId="172" fontId="30" fillId="0" borderId="2" xfId="0" applyNumberFormat="1" applyFont="1" applyFill="1" applyBorder="1">
      <alignment vertical="top" wrapText="1"/>
    </xf>
    <xf numFmtId="0" fontId="30" fillId="0" borderId="2" xfId="0" applyFont="1" applyFill="1" applyBorder="1">
      <alignment vertical="top" wrapText="1"/>
    </xf>
    <xf numFmtId="0" fontId="31" fillId="0" borderId="2" xfId="0" applyFont="1" applyFill="1" applyBorder="1" applyAlignment="1">
      <alignment horizontal="center"/>
    </xf>
    <xf numFmtId="0" fontId="31" fillId="0" borderId="2" xfId="0" applyFont="1" applyFill="1" applyBorder="1" applyAlignment="1"/>
    <xf numFmtId="0" fontId="32" fillId="0" borderId="0" xfId="0" applyFont="1" applyFill="1" applyAlignment="1"/>
    <xf numFmtId="0" fontId="33" fillId="0" borderId="0" xfId="0" applyFont="1" applyAlignment="1"/>
    <xf numFmtId="0" fontId="33" fillId="0" borderId="2" xfId="0" applyFont="1" applyFill="1" applyBorder="1" applyAlignment="1"/>
    <xf numFmtId="0" fontId="34" fillId="0" borderId="2" xfId="0" applyFont="1" applyFill="1" applyBorder="1" applyAlignment="1"/>
    <xf numFmtId="0" fontId="34" fillId="0" borderId="0" xfId="0" applyFont="1" applyFill="1" applyAlignment="1"/>
    <xf numFmtId="0" fontId="35" fillId="0" borderId="0" xfId="0" applyFont="1" applyAlignment="1"/>
    <xf numFmtId="43" fontId="35" fillId="0" borderId="0" xfId="1" applyFont="1"/>
    <xf numFmtId="0" fontId="35" fillId="0" borderId="2" xfId="0" applyFont="1" applyBorder="1" applyAlignment="1"/>
    <xf numFmtId="0" fontId="36" fillId="0" borderId="2" xfId="0" applyFont="1" applyFill="1" applyBorder="1" applyAlignment="1"/>
    <xf numFmtId="0" fontId="37" fillId="0" borderId="0" xfId="0" applyFont="1" applyAlignment="1"/>
    <xf numFmtId="0" fontId="37" fillId="0" borderId="2" xfId="0" applyFont="1" applyFill="1" applyBorder="1" applyAlignment="1">
      <alignment horizontal="center"/>
    </xf>
    <xf numFmtId="49" fontId="34" fillId="0" borderId="2" xfId="0" applyNumberFormat="1" applyFont="1" applyFill="1" applyBorder="1" applyAlignment="1">
      <alignment horizontal="center"/>
    </xf>
    <xf numFmtId="14" fontId="31" fillId="0" borderId="2" xfId="0" applyNumberFormat="1" applyFont="1" applyFill="1" applyBorder="1" applyAlignment="1">
      <alignment horizontal="center"/>
    </xf>
    <xf numFmtId="0" fontId="36" fillId="0" borderId="2" xfId="0" applyFont="1" applyFill="1" applyBorder="1" applyAlignment="1">
      <alignment horizontal="left" vertical="top"/>
    </xf>
    <xf numFmtId="0" fontId="34" fillId="0" borderId="2" xfId="0" applyFont="1" applyFill="1" applyBorder="1" applyAlignment="1">
      <alignment horizontal="left"/>
    </xf>
    <xf numFmtId="175" fontId="34" fillId="0" borderId="2" xfId="0" applyNumberFormat="1" applyFont="1" applyFill="1" applyBorder="1" applyAlignment="1">
      <alignment horizontal="left"/>
    </xf>
    <xf numFmtId="49" fontId="2" fillId="2" borderId="18" xfId="0" applyNumberFormat="1" applyFont="1" applyFill="1" applyBorder="1">
      <alignment vertical="top" wrapText="1"/>
    </xf>
    <xf numFmtId="169" fontId="2" fillId="2" borderId="18" xfId="0" applyNumberFormat="1" applyFont="1" applyFill="1" applyBorder="1">
      <alignment vertical="top" wrapText="1"/>
    </xf>
    <xf numFmtId="170" fontId="2" fillId="2" borderId="7" xfId="0" applyNumberFormat="1" applyFont="1" applyFill="1" applyBorder="1">
      <alignment vertical="top" wrapText="1"/>
    </xf>
    <xf numFmtId="169" fontId="2" fillId="2" borderId="7" xfId="0" applyNumberFormat="1" applyFont="1" applyFill="1" applyBorder="1">
      <alignment vertical="top" wrapText="1"/>
    </xf>
    <xf numFmtId="9" fontId="2" fillId="2" borderId="7" xfId="0" applyNumberFormat="1" applyFont="1" applyFill="1" applyBorder="1">
      <alignment vertical="top" wrapText="1"/>
    </xf>
    <xf numFmtId="171" fontId="2" fillId="2" borderId="7" xfId="0" applyNumberFormat="1" applyFont="1" applyFill="1" applyBorder="1">
      <alignment vertical="top" wrapText="1"/>
    </xf>
    <xf numFmtId="165" fontId="2" fillId="2" borderId="7" xfId="0" applyNumberFormat="1" applyFont="1" applyFill="1" applyBorder="1">
      <alignment vertical="top" wrapText="1"/>
    </xf>
    <xf numFmtId="44" fontId="0" fillId="0" borderId="0" xfId="0" applyNumberFormat="1" applyAlignment="1"/>
    <xf numFmtId="0" fontId="1" fillId="2" borderId="2" xfId="0" applyFont="1" applyFill="1" applyBorder="1" applyAlignment="1">
      <alignment horizontal="center" vertical="top" wrapText="1"/>
    </xf>
    <xf numFmtId="0" fontId="0" fillId="2" borderId="3" xfId="0" applyFill="1" applyBorder="1">
      <alignment vertical="top" wrapText="1"/>
    </xf>
    <xf numFmtId="0" fontId="23" fillId="0" borderId="2" xfId="0" applyFont="1" applyFill="1" applyBorder="1" applyAlignment="1">
      <alignment horizontal="right" vertical="top" wrapText="1"/>
    </xf>
    <xf numFmtId="0" fontId="27" fillId="0" borderId="2" xfId="0" applyFont="1" applyFill="1" applyBorder="1">
      <alignment vertical="top" wrapText="1"/>
    </xf>
    <xf numFmtId="0" fontId="30" fillId="0" borderId="2" xfId="0" applyNumberFormat="1" applyFont="1" applyFill="1" applyBorder="1" applyAlignment="1">
      <alignment horizontal="center" vertical="center" wrapText="1"/>
    </xf>
    <xf numFmtId="0" fontId="23" fillId="0" borderId="2" xfId="0" applyFont="1" applyFill="1" applyBorder="1">
      <alignment vertical="top" wrapText="1"/>
    </xf>
    <xf numFmtId="49" fontId="23" fillId="0" borderId="2" xfId="0" applyNumberFormat="1" applyFont="1" applyFill="1" applyBorder="1">
      <alignment vertical="top" wrapText="1"/>
    </xf>
    <xf numFmtId="0" fontId="23" fillId="0" borderId="2" xfId="0" applyFont="1" applyFill="1" applyBorder="1" applyAlignment="1">
      <alignment horizontal="center" vertical="top" wrapText="1"/>
    </xf>
    <xf numFmtId="49" fontId="30" fillId="0" borderId="2" xfId="0" applyNumberFormat="1" applyFont="1" applyFill="1" applyBorder="1">
      <alignment vertical="top" wrapText="1"/>
    </xf>
    <xf numFmtId="0" fontId="23" fillId="0" borderId="2" xfId="0" applyFont="1" applyFill="1" applyBorder="1" applyAlignment="1">
      <alignment horizontal="left" vertical="top" wrapText="1"/>
    </xf>
    <xf numFmtId="49" fontId="23" fillId="0" borderId="2" xfId="0" applyNumberFormat="1" applyFont="1" applyFill="1" applyBorder="1" applyAlignment="1">
      <alignment horizontal="center" vertical="top" wrapText="1"/>
    </xf>
    <xf numFmtId="49" fontId="28" fillId="0" borderId="2" xfId="0" applyNumberFormat="1" applyFont="1" applyFill="1" applyBorder="1" applyAlignment="1">
      <alignment horizontal="right" vertical="top" wrapText="1"/>
    </xf>
    <xf numFmtId="49" fontId="1" fillId="2" borderId="7" xfId="0" applyNumberFormat="1" applyFont="1" applyFill="1" applyBorder="1">
      <alignment vertical="top" wrapText="1"/>
    </xf>
    <xf numFmtId="0" fontId="0" fillId="2" borderId="7" xfId="0" applyFill="1" applyBorder="1">
      <alignment vertical="top" wrapText="1"/>
    </xf>
    <xf numFmtId="49" fontId="2" fillId="2" borderId="7" xfId="0" applyNumberFormat="1" applyFont="1" applyFill="1" applyBorder="1">
      <alignment vertical="top" wrapText="1"/>
    </xf>
    <xf numFmtId="49" fontId="2" fillId="2" borderId="16" xfId="0" applyNumberFormat="1" applyFont="1" applyFill="1" applyBorder="1">
      <alignment vertical="top" wrapText="1"/>
    </xf>
    <xf numFmtId="0" fontId="0" fillId="2" borderId="17" xfId="0" applyFill="1" applyBorder="1">
      <alignment vertical="top" wrapText="1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14" fontId="9" fillId="0" borderId="5" xfId="0" applyNumberFormat="1" applyFont="1" applyBorder="1" applyAlignment="1">
      <alignment horizontal="center"/>
    </xf>
    <xf numFmtId="14" fontId="9" fillId="0" borderId="6" xfId="0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14" fontId="12" fillId="0" borderId="8" xfId="0" applyNumberFormat="1" applyFont="1" applyBorder="1" applyAlignment="1">
      <alignment horizontal="center"/>
    </xf>
    <xf numFmtId="14" fontId="12" fillId="0" borderId="9" xfId="0" applyNumberFormat="1" applyFont="1" applyBorder="1" applyAlignment="1">
      <alignment horizontal="center"/>
    </xf>
    <xf numFmtId="0" fontId="24" fillId="0" borderId="7" xfId="0" applyFont="1" applyFill="1" applyBorder="1">
      <alignment vertical="top" wrapText="1"/>
    </xf>
    <xf numFmtId="0" fontId="26" fillId="0" borderId="7" xfId="0" applyFont="1" applyFill="1" applyBorder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49" fontId="38" fillId="4" borderId="19" xfId="0" applyNumberFormat="1" applyFont="1" applyFill="1" applyBorder="1" applyAlignment="1">
      <alignment horizontal="center" vertical="center" wrapText="1"/>
    </xf>
    <xf numFmtId="49" fontId="39" fillId="4" borderId="20" xfId="0" applyNumberFormat="1" applyFont="1" applyFill="1" applyBorder="1" applyAlignment="1">
      <alignment horizontal="center" vertical="center" wrapText="1"/>
    </xf>
    <xf numFmtId="49" fontId="40" fillId="4" borderId="21" xfId="0" applyNumberFormat="1" applyFont="1" applyFill="1" applyBorder="1" applyAlignment="1">
      <alignment horizontal="center" vertical="center" wrapText="1"/>
    </xf>
    <xf numFmtId="49" fontId="39" fillId="5" borderId="5" xfId="0" applyNumberFormat="1" applyFont="1" applyFill="1" applyBorder="1" applyAlignment="1">
      <alignment horizontal="left" vertical="center" wrapText="1"/>
    </xf>
    <xf numFmtId="0" fontId="26" fillId="5" borderId="6" xfId="0" applyFont="1" applyFill="1" applyBorder="1">
      <alignment vertical="top" wrapText="1"/>
    </xf>
    <xf numFmtId="0" fontId="1" fillId="5" borderId="23" xfId="0" applyFont="1" applyFill="1" applyBorder="1" applyAlignment="1">
      <alignment horizontal="right" vertical="top" wrapText="1"/>
    </xf>
    <xf numFmtId="0" fontId="0" fillId="5" borderId="22" xfId="0" applyFill="1" applyBorder="1">
      <alignment vertical="top" wrapText="1"/>
    </xf>
    <xf numFmtId="0" fontId="0" fillId="5" borderId="24" xfId="0" applyFill="1" applyBorder="1">
      <alignment vertical="top" wrapText="1"/>
    </xf>
    <xf numFmtId="0" fontId="25" fillId="0" borderId="7" xfId="0" applyNumberFormat="1" applyFont="1" applyFill="1" applyBorder="1" applyAlignment="1">
      <alignment horizontal="center" vertical="center" wrapText="1"/>
    </xf>
    <xf numFmtId="49" fontId="25" fillId="0" borderId="7" xfId="0" applyNumberFormat="1" applyFont="1" applyFill="1" applyBorder="1" applyAlignment="1">
      <alignment horizontal="left" vertical="center" wrapText="1" readingOrder="1"/>
    </xf>
    <xf numFmtId="49" fontId="24" fillId="0" borderId="7" xfId="0" applyNumberFormat="1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left" vertical="center" wrapText="1" readingOrder="1"/>
    </xf>
    <xf numFmtId="49" fontId="24" fillId="0" borderId="14" xfId="0" applyNumberFormat="1" applyFont="1" applyFill="1" applyBorder="1" applyAlignment="1">
      <alignment horizontal="center" vertical="center" wrapText="1"/>
    </xf>
    <xf numFmtId="166" fontId="24" fillId="0" borderId="13" xfId="0" applyNumberFormat="1" applyFont="1" applyFill="1" applyBorder="1" applyAlignment="1">
      <alignment horizontal="right" vertical="center" wrapText="1"/>
    </xf>
    <xf numFmtId="166" fontId="24" fillId="0" borderId="7" xfId="0" applyNumberFormat="1" applyFont="1" applyFill="1" applyBorder="1" applyAlignment="1">
      <alignment horizontal="right" vertical="center" wrapText="1"/>
    </xf>
    <xf numFmtId="49" fontId="41" fillId="5" borderId="4" xfId="0" applyNumberFormat="1" applyFont="1" applyFill="1" applyBorder="1" applyAlignment="1">
      <alignment horizontal="left" wrapText="1"/>
    </xf>
    <xf numFmtId="49" fontId="39" fillId="5" borderId="5" xfId="0" applyNumberFormat="1" applyFont="1" applyFill="1" applyBorder="1" applyAlignment="1">
      <alignment horizontal="left" wrapText="1"/>
    </xf>
    <xf numFmtId="0" fontId="43" fillId="2" borderId="10" xfId="0" applyNumberFormat="1" applyFont="1" applyFill="1" applyBorder="1" applyAlignment="1">
      <alignment horizontal="center" vertical="center" wrapText="1" readingOrder="1"/>
    </xf>
    <xf numFmtId="49" fontId="43" fillId="2" borderId="10" xfId="0" applyNumberFormat="1" applyFont="1" applyFill="1" applyBorder="1" applyAlignment="1">
      <alignment horizontal="left" vertical="center" wrapText="1" readingOrder="1"/>
    </xf>
    <xf numFmtId="166" fontId="43" fillId="2" borderId="10" xfId="0" applyNumberFormat="1" applyFont="1" applyFill="1" applyBorder="1" applyAlignment="1">
      <alignment horizontal="right" vertical="top" wrapText="1"/>
    </xf>
    <xf numFmtId="49" fontId="43" fillId="2" borderId="10" xfId="0" applyNumberFormat="1" applyFont="1" applyFill="1" applyBorder="1" applyAlignment="1">
      <alignment horizontal="center" vertical="top" wrapText="1"/>
    </xf>
    <xf numFmtId="0" fontId="43" fillId="2" borderId="7" xfId="0" applyNumberFormat="1" applyFont="1" applyFill="1" applyBorder="1" applyAlignment="1">
      <alignment horizontal="center" vertical="center" wrapText="1" readingOrder="1"/>
    </xf>
    <xf numFmtId="49" fontId="43" fillId="2" borderId="7" xfId="0" applyNumberFormat="1" applyFont="1" applyFill="1" applyBorder="1" applyAlignment="1">
      <alignment horizontal="left" vertical="center" wrapText="1" readingOrder="1"/>
    </xf>
    <xf numFmtId="166" fontId="43" fillId="2" borderId="7" xfId="0" applyNumberFormat="1" applyFont="1" applyFill="1" applyBorder="1" applyAlignment="1">
      <alignment horizontal="right" vertical="top" wrapText="1"/>
    </xf>
    <xf numFmtId="49" fontId="43" fillId="2" borderId="7" xfId="0" applyNumberFormat="1" applyFont="1" applyFill="1" applyBorder="1" applyAlignment="1">
      <alignment horizontal="center" vertical="top" wrapText="1"/>
    </xf>
    <xf numFmtId="0" fontId="43" fillId="2" borderId="11" xfId="0" applyNumberFormat="1" applyFont="1" applyFill="1" applyBorder="1" applyAlignment="1">
      <alignment horizontal="center" vertical="center" wrapText="1" readingOrder="1"/>
    </xf>
    <xf numFmtId="49" fontId="43" fillId="2" borderId="11" xfId="0" applyNumberFormat="1" applyFont="1" applyFill="1" applyBorder="1" applyAlignment="1">
      <alignment horizontal="left" vertical="center" wrapText="1" readingOrder="1"/>
    </xf>
    <xf numFmtId="166" fontId="43" fillId="2" borderId="11" xfId="0" applyNumberFormat="1" applyFont="1" applyFill="1" applyBorder="1" applyAlignment="1">
      <alignment horizontal="right" vertical="top" wrapText="1"/>
    </xf>
    <xf numFmtId="49" fontId="43" fillId="2" borderId="11" xfId="0" applyNumberFormat="1" applyFont="1" applyFill="1" applyBorder="1" applyAlignment="1">
      <alignment horizontal="center" vertical="top" wrapText="1"/>
    </xf>
    <xf numFmtId="49" fontId="43" fillId="2" borderId="10" xfId="0" applyNumberFormat="1" applyFont="1" applyFill="1" applyBorder="1" applyAlignment="1">
      <alignment horizontal="left" wrapText="1" readingOrder="1"/>
    </xf>
    <xf numFmtId="49" fontId="43" fillId="2" borderId="7" xfId="0" applyNumberFormat="1" applyFont="1" applyFill="1" applyBorder="1" applyAlignment="1">
      <alignment horizontal="left" wrapText="1" readingOrder="1"/>
    </xf>
    <xf numFmtId="49" fontId="43" fillId="2" borderId="11" xfId="0" applyNumberFormat="1" applyFont="1" applyFill="1" applyBorder="1" applyAlignment="1">
      <alignment horizontal="left" wrapText="1" readingOrder="1"/>
    </xf>
    <xf numFmtId="0" fontId="43" fillId="2" borderId="7" xfId="0" applyNumberFormat="1" applyFont="1" applyFill="1" applyBorder="1" applyAlignment="1">
      <alignment horizontal="center" vertical="top" wrapText="1" readingOrder="1"/>
    </xf>
    <xf numFmtId="49" fontId="43" fillId="2" borderId="7" xfId="0" applyNumberFormat="1" applyFont="1" applyFill="1" applyBorder="1" applyAlignment="1">
      <alignment horizontal="left" vertical="top" wrapText="1" readingOrder="1"/>
    </xf>
    <xf numFmtId="49" fontId="25" fillId="0" borderId="13" xfId="0" applyNumberFormat="1" applyFont="1" applyFill="1" applyBorder="1" applyAlignment="1">
      <alignment horizontal="left" vertical="top" wrapText="1" readingOrder="1"/>
    </xf>
    <xf numFmtId="166" fontId="43" fillId="2" borderId="10" xfId="0" applyNumberFormat="1" applyFont="1" applyFill="1" applyBorder="1" applyAlignment="1">
      <alignment horizontal="right" vertical="center" wrapText="1"/>
    </xf>
    <xf numFmtId="49" fontId="43" fillId="2" borderId="10" xfId="0" applyNumberFormat="1" applyFont="1" applyFill="1" applyBorder="1" applyAlignment="1">
      <alignment horizontal="center" vertical="center" wrapText="1"/>
    </xf>
    <xf numFmtId="166" fontId="43" fillId="2" borderId="7" xfId="0" applyNumberFormat="1" applyFont="1" applyFill="1" applyBorder="1" applyAlignment="1">
      <alignment horizontal="right" vertical="center" wrapText="1"/>
    </xf>
    <xf numFmtId="49" fontId="43" fillId="2" borderId="7" xfId="0" applyNumberFormat="1" applyFont="1" applyFill="1" applyBorder="1" applyAlignment="1">
      <alignment horizontal="center" vertical="center" wrapText="1"/>
    </xf>
    <xf numFmtId="49" fontId="44" fillId="2" borderId="2" xfId="0" applyNumberFormat="1" applyFont="1" applyFill="1" applyBorder="1">
      <alignment vertical="top" wrapText="1"/>
    </xf>
    <xf numFmtId="49" fontId="43" fillId="2" borderId="2" xfId="0" applyNumberFormat="1" applyFont="1" applyFill="1" applyBorder="1">
      <alignment vertical="top" wrapText="1"/>
    </xf>
    <xf numFmtId="0" fontId="0" fillId="2" borderId="2" xfId="0" applyFont="1" applyFill="1" applyBorder="1">
      <alignment vertical="top" wrapText="1"/>
    </xf>
    <xf numFmtId="0" fontId="0" fillId="0" borderId="2" xfId="0" applyNumberFormat="1" applyBorder="1">
      <alignment vertical="top" wrapText="1"/>
    </xf>
    <xf numFmtId="0" fontId="0" fillId="0" borderId="7" xfId="0" applyNumberFormat="1" applyBorder="1">
      <alignment vertical="top" wrapText="1"/>
    </xf>
    <xf numFmtId="49" fontId="43" fillId="6" borderId="7" xfId="0" applyNumberFormat="1" applyFont="1" applyFill="1" applyBorder="1">
      <alignment vertical="top" wrapText="1"/>
    </xf>
    <xf numFmtId="49" fontId="43" fillId="6" borderId="7" xfId="0" applyNumberFormat="1" applyFont="1" applyFill="1" applyBorder="1" applyAlignment="1">
      <alignment vertical="top" wrapText="1"/>
    </xf>
    <xf numFmtId="0" fontId="0" fillId="6" borderId="7" xfId="0" applyFont="1" applyFill="1" applyBorder="1" applyAlignment="1">
      <alignment vertical="top" wrapText="1"/>
    </xf>
    <xf numFmtId="49" fontId="44" fillId="2" borderId="2" xfId="0" applyNumberFormat="1" applyFont="1" applyFill="1" applyBorder="1">
      <alignment vertical="top" wrapText="1"/>
    </xf>
    <xf numFmtId="49" fontId="44" fillId="6" borderId="7" xfId="0" applyNumberFormat="1" applyFont="1" applyFill="1" applyBorder="1" applyAlignment="1">
      <alignment horizontal="left" vertical="top" wrapText="1"/>
    </xf>
    <xf numFmtId="10" fontId="43" fillId="6" borderId="7" xfId="0" applyNumberFormat="1" applyFont="1" applyFill="1" applyBorder="1">
      <alignment vertical="top" wrapText="1"/>
    </xf>
    <xf numFmtId="0" fontId="1" fillId="2" borderId="11" xfId="0" applyFont="1" applyFill="1" applyBorder="1" applyAlignment="1">
      <alignment horizontal="center" vertical="top" wrapText="1"/>
    </xf>
  </cellXfs>
  <cellStyles count="4">
    <cellStyle name="Hipervínculo" xfId="2" builtinId="8"/>
    <cellStyle name="Millares" xfId="1" builtinId="3"/>
    <cellStyle name="Normal" xfId="0" builtinId="0"/>
    <cellStyle name="Normal 2" xfId="3" xr:uid="{00000000-0005-0000-0000-000003000000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C0C0C0"/>
      <rgbColor rgb="FFFFFFFF"/>
      <rgbColor rgb="FF535E64"/>
      <rgbColor rgb="FFDFDFDF"/>
      <rgbColor rgb="FFFEFFFE"/>
      <rgbColor rgb="FFA9A9A9"/>
      <rgbColor rgb="FF91897C"/>
      <rgbColor rgb="FF3F3F3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BFFB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66675</xdr:rowOff>
    </xdr:from>
    <xdr:to>
      <xdr:col>1</xdr:col>
      <xdr:colOff>1198245</xdr:colOff>
      <xdr:row>1</xdr:row>
      <xdr:rowOff>510540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A8385E-293A-443E-13AE-5ACA417AE92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625" y="266700"/>
          <a:ext cx="1996440" cy="63436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4255122</xdr:colOff>
      <xdr:row>71</xdr:row>
      <xdr:rowOff>177612</xdr:rowOff>
    </xdr:from>
    <xdr:to>
      <xdr:col>3</xdr:col>
      <xdr:colOff>13322</xdr:colOff>
      <xdr:row>73</xdr:row>
      <xdr:rowOff>95966</xdr:rowOff>
    </xdr:to>
    <xdr:sp macro="" textlink="">
      <xdr:nvSpPr>
        <xdr:cNvPr id="6" name="Rectángulo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737722" y="17313087"/>
          <a:ext cx="1270001" cy="350155"/>
        </a:xfrm>
        <a:prstGeom prst="rect">
          <a:avLst/>
        </a:prstGeom>
        <a:solidFill>
          <a:srgbClr val="FFFFFF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</xdr:col>
      <xdr:colOff>4255122</xdr:colOff>
      <xdr:row>71</xdr:row>
      <xdr:rowOff>177612</xdr:rowOff>
    </xdr:from>
    <xdr:to>
      <xdr:col>3</xdr:col>
      <xdr:colOff>13322</xdr:colOff>
      <xdr:row>73</xdr:row>
      <xdr:rowOff>95966</xdr:rowOff>
    </xdr:to>
    <xdr:sp macro="" textlink="">
      <xdr:nvSpPr>
        <xdr:cNvPr id="8" name="Rectángulo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674222" y="17065437"/>
          <a:ext cx="577850" cy="337454"/>
        </a:xfrm>
        <a:prstGeom prst="rect">
          <a:avLst/>
        </a:prstGeom>
        <a:solidFill>
          <a:srgbClr val="FFFFFF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oneCellAnchor>
    <xdr:from>
      <xdr:col>0</xdr:col>
      <xdr:colOff>285750</xdr:colOff>
      <xdr:row>0</xdr:row>
      <xdr:rowOff>190500</xdr:rowOff>
    </xdr:from>
    <xdr:ext cx="1181100" cy="958362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190500"/>
          <a:ext cx="1181100" cy="958362"/>
        </a:xfrm>
        <a:prstGeom prst="rect">
          <a:avLst/>
        </a:prstGeom>
      </xdr:spPr>
    </xdr:pic>
    <xdr:clientData/>
  </xdr:oneCellAnchor>
  <xdr:oneCellAnchor>
    <xdr:from>
      <xdr:col>1</xdr:col>
      <xdr:colOff>1266825</xdr:colOff>
      <xdr:row>0</xdr:row>
      <xdr:rowOff>161925</xdr:rowOff>
    </xdr:from>
    <xdr:ext cx="4076700" cy="602134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161925"/>
          <a:ext cx="4076700" cy="60213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171451</xdr:rowOff>
    </xdr:from>
    <xdr:to>
      <xdr:col>2</xdr:col>
      <xdr:colOff>171450</xdr:colOff>
      <xdr:row>3</xdr:row>
      <xdr:rowOff>44980</xdr:rowOff>
    </xdr:to>
    <xdr:pic>
      <xdr:nvPicPr>
        <xdr:cNvPr id="2" name="6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71451"/>
          <a:ext cx="3895725" cy="759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02_Invoice">
  <a:themeElements>
    <a:clrScheme name="02_Invoice">
      <a:dk1>
        <a:srgbClr val="000000"/>
      </a:dk1>
      <a:lt1>
        <a:srgbClr val="FFFFFF"/>
      </a:lt1>
      <a:dk2>
        <a:srgbClr val="535F65"/>
      </a:dk2>
      <a:lt2>
        <a:srgbClr val="F4F2EF"/>
      </a:lt2>
      <a:accent1>
        <a:srgbClr val="85B9C9"/>
      </a:accent1>
      <a:accent2>
        <a:srgbClr val="93B06D"/>
      </a:accent2>
      <a:accent3>
        <a:srgbClr val="FED227"/>
      </a:accent3>
      <a:accent4>
        <a:srgbClr val="F3A14D"/>
      </a:accent4>
      <a:accent5>
        <a:srgbClr val="E67869"/>
      </a:accent5>
      <a:accent6>
        <a:srgbClr val="899FD7"/>
      </a:accent6>
      <a:hlink>
        <a:srgbClr val="0000FF"/>
      </a:hlink>
      <a:folHlink>
        <a:srgbClr val="FF00FF"/>
      </a:folHlink>
    </a:clrScheme>
    <a:fontScheme name="02_Invoice">
      <a:majorFont>
        <a:latin typeface="Helvetica Neue UltraLight"/>
        <a:ea typeface="Helvetica Neue UltraLight"/>
        <a:cs typeface="Helvetica Neue UltraLight"/>
      </a:majorFont>
      <a:minorFont>
        <a:latin typeface="Helvetica Neue"/>
        <a:ea typeface="Helvetica Neue"/>
        <a:cs typeface="Helvetica Neue"/>
      </a:minorFont>
    </a:fontScheme>
    <a:fmtScheme name="02_Invo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25400" dist="127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hueOff val="366345"/>
            <a:satOff val="11385"/>
            <a:lumOff val="-23239"/>
          </a:schemeClr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20000"/>
          </a:lnSpc>
          <a:spcBef>
            <a:spcPts val="90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>
              <a:hueOff val="366345"/>
              <a:satOff val="11385"/>
              <a:lumOff val="-23239"/>
            </a:schemeClr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20000"/>
          </a:lnSpc>
          <a:spcBef>
            <a:spcPts val="900"/>
          </a:spcBef>
          <a:spcAft>
            <a:spcPts val="0"/>
          </a:spcAft>
          <a:buClrTx/>
          <a:buSzTx/>
          <a:buFontTx/>
          <a:buNone/>
          <a:defRPr kumimoji="0" sz="10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 Neue Light"/>
            <a:ea typeface="Helvetica Neue Light"/>
            <a:cs typeface="Helvetica Neue Light"/>
            <a:sym typeface="Helvetica Neue Light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eplynoxcorporati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tabSelected="1" topLeftCell="A24" zoomScaleNormal="100" workbookViewId="0">
      <selection activeCell="B44" sqref="B44"/>
    </sheetView>
  </sheetViews>
  <sheetFormatPr baseColWidth="10" defaultColWidth="31" defaultRowHeight="14.1" customHeight="1"/>
  <cols>
    <col min="1" max="1" width="12.21875" style="1" customWidth="1"/>
    <col min="2" max="2" width="72" style="1" customWidth="1"/>
    <col min="3" max="3" width="16.33203125" style="1" customWidth="1"/>
    <col min="4" max="4" width="19.5546875" style="1" customWidth="1"/>
    <col min="5" max="5" width="31" style="1" customWidth="1"/>
    <col min="6" max="7" width="31" style="1"/>
    <col min="8" max="8" width="6.21875" style="1" customWidth="1"/>
    <col min="9" max="16384" width="31" style="1"/>
  </cols>
  <sheetData>
    <row r="1" spans="1:4" ht="15.9" customHeight="1">
      <c r="A1" s="145"/>
      <c r="B1" s="145"/>
      <c r="C1" s="146"/>
      <c r="D1" s="146"/>
    </row>
    <row r="2" spans="1:4" ht="45" customHeight="1" thickBot="1">
      <c r="A2" s="145"/>
      <c r="B2" s="145"/>
      <c r="C2" s="146"/>
      <c r="D2" s="146"/>
    </row>
    <row r="3" spans="1:4" ht="24.6" customHeight="1" thickBot="1">
      <c r="A3" s="147" t="s">
        <v>69</v>
      </c>
      <c r="B3" s="148"/>
      <c r="C3" s="148"/>
      <c r="D3" s="148"/>
    </row>
    <row r="4" spans="1:4" ht="21.6" customHeight="1" thickBot="1">
      <c r="A4" s="163" t="s">
        <v>73</v>
      </c>
      <c r="B4" s="164"/>
      <c r="C4" s="150"/>
      <c r="D4" s="151"/>
    </row>
    <row r="5" spans="1:4" ht="21.6" customHeight="1" thickBot="1">
      <c r="A5" s="149" t="s">
        <v>0</v>
      </c>
      <c r="B5" s="149" t="s">
        <v>1</v>
      </c>
      <c r="C5" s="149" t="s">
        <v>2</v>
      </c>
      <c r="D5" s="149" t="s">
        <v>3</v>
      </c>
    </row>
    <row r="6" spans="1:4" ht="5.4" customHeight="1" thickBot="1">
      <c r="A6" s="152"/>
      <c r="B6" s="153"/>
      <c r="C6" s="153"/>
      <c r="D6" s="154"/>
    </row>
    <row r="7" spans="1:4" ht="30" customHeight="1" thickBot="1">
      <c r="A7" s="158">
        <v>1</v>
      </c>
      <c r="B7" s="159" t="s">
        <v>70</v>
      </c>
      <c r="C7" s="161">
        <v>266</v>
      </c>
      <c r="D7" s="160" t="s">
        <v>7</v>
      </c>
    </row>
    <row r="8" spans="1:4" ht="18" customHeight="1">
      <c r="A8" s="165">
        <v>1.01</v>
      </c>
      <c r="B8" s="177" t="s">
        <v>9</v>
      </c>
      <c r="C8" s="167">
        <v>266</v>
      </c>
      <c r="D8" s="168" t="s">
        <v>7</v>
      </c>
    </row>
    <row r="9" spans="1:4" ht="18" customHeight="1">
      <c r="A9" s="169">
        <v>1.02</v>
      </c>
      <c r="B9" s="178" t="s">
        <v>10</v>
      </c>
      <c r="C9" s="171">
        <v>1</v>
      </c>
      <c r="D9" s="172" t="s">
        <v>11</v>
      </c>
    </row>
    <row r="10" spans="1:4" ht="18" customHeight="1">
      <c r="A10" s="169">
        <v>1.03</v>
      </c>
      <c r="B10" s="178" t="s">
        <v>12</v>
      </c>
      <c r="C10" s="171">
        <v>66</v>
      </c>
      <c r="D10" s="172" t="s">
        <v>13</v>
      </c>
    </row>
    <row r="11" spans="1:4" ht="18" customHeight="1">
      <c r="A11" s="169">
        <v>1.04</v>
      </c>
      <c r="B11" s="178" t="s">
        <v>14</v>
      </c>
      <c r="C11" s="171">
        <v>266</v>
      </c>
      <c r="D11" s="172" t="s">
        <v>7</v>
      </c>
    </row>
    <row r="12" spans="1:4" ht="18" customHeight="1">
      <c r="A12" s="169">
        <v>1.05</v>
      </c>
      <c r="B12" s="178" t="s">
        <v>15</v>
      </c>
      <c r="C12" s="171">
        <v>266</v>
      </c>
      <c r="D12" s="172" t="s">
        <v>7</v>
      </c>
    </row>
    <row r="13" spans="1:4" ht="18" customHeight="1" thickBot="1">
      <c r="A13" s="173">
        <v>1.06</v>
      </c>
      <c r="B13" s="179" t="s">
        <v>16</v>
      </c>
      <c r="C13" s="175">
        <v>1</v>
      </c>
      <c r="D13" s="176" t="s">
        <v>11</v>
      </c>
    </row>
    <row r="14" spans="1:4" ht="27.6" customHeight="1" thickBot="1">
      <c r="A14" s="158">
        <v>2</v>
      </c>
      <c r="B14" s="159" t="s">
        <v>71</v>
      </c>
      <c r="C14" s="161">
        <v>465</v>
      </c>
      <c r="D14" s="160" t="s">
        <v>7</v>
      </c>
    </row>
    <row r="15" spans="1:4" ht="18" customHeight="1">
      <c r="A15" s="165">
        <v>2.0099999999999998</v>
      </c>
      <c r="B15" s="166" t="s">
        <v>9</v>
      </c>
      <c r="C15" s="167">
        <v>465</v>
      </c>
      <c r="D15" s="168" t="s">
        <v>7</v>
      </c>
    </row>
    <row r="16" spans="1:4" ht="18" customHeight="1">
      <c r="A16" s="169">
        <v>2.02</v>
      </c>
      <c r="B16" s="170" t="s">
        <v>14</v>
      </c>
      <c r="C16" s="171">
        <v>465</v>
      </c>
      <c r="D16" s="172" t="s">
        <v>7</v>
      </c>
    </row>
    <row r="17" spans="1:4" ht="18" customHeight="1">
      <c r="A17" s="169">
        <v>2.0299999999999998</v>
      </c>
      <c r="B17" s="170" t="s">
        <v>15</v>
      </c>
      <c r="C17" s="171">
        <v>465</v>
      </c>
      <c r="D17" s="172" t="s">
        <v>7</v>
      </c>
    </row>
    <row r="18" spans="1:4" ht="18" customHeight="1" thickBot="1">
      <c r="A18" s="173">
        <v>2.04</v>
      </c>
      <c r="B18" s="174" t="s">
        <v>16</v>
      </c>
      <c r="C18" s="175">
        <v>1</v>
      </c>
      <c r="D18" s="176" t="s">
        <v>11</v>
      </c>
    </row>
    <row r="19" spans="1:4" ht="27.6" customHeight="1" thickBot="1">
      <c r="A19" s="158">
        <v>3</v>
      </c>
      <c r="B19" s="159" t="s">
        <v>72</v>
      </c>
      <c r="C19" s="161">
        <v>315</v>
      </c>
      <c r="D19" s="160" t="s">
        <v>7</v>
      </c>
    </row>
    <row r="20" spans="1:4" ht="21.6" customHeight="1">
      <c r="A20" s="165">
        <v>3.01</v>
      </c>
      <c r="B20" s="177" t="s">
        <v>9</v>
      </c>
      <c r="C20" s="167">
        <v>315</v>
      </c>
      <c r="D20" s="168" t="s">
        <v>7</v>
      </c>
    </row>
    <row r="21" spans="1:4" ht="20.100000000000001" customHeight="1">
      <c r="A21" s="169">
        <v>3.02</v>
      </c>
      <c r="B21" s="178" t="s">
        <v>10</v>
      </c>
      <c r="C21" s="171">
        <v>1</v>
      </c>
      <c r="D21" s="172" t="s">
        <v>11</v>
      </c>
    </row>
    <row r="22" spans="1:4" ht="20.100000000000001" customHeight="1">
      <c r="A22" s="169">
        <v>3.03</v>
      </c>
      <c r="B22" s="178" t="s">
        <v>20</v>
      </c>
      <c r="C22" s="171">
        <v>315</v>
      </c>
      <c r="D22" s="172" t="s">
        <v>7</v>
      </c>
    </row>
    <row r="23" spans="1:4" ht="20.100000000000001" customHeight="1">
      <c r="A23" s="169">
        <v>3.04</v>
      </c>
      <c r="B23" s="178" t="s">
        <v>12</v>
      </c>
      <c r="C23" s="171">
        <v>70</v>
      </c>
      <c r="D23" s="172" t="s">
        <v>13</v>
      </c>
    </row>
    <row r="24" spans="1:4" ht="20.100000000000001" customHeight="1">
      <c r="A24" s="169">
        <v>3.05</v>
      </c>
      <c r="B24" s="178" t="s">
        <v>14</v>
      </c>
      <c r="C24" s="171">
        <v>315</v>
      </c>
      <c r="D24" s="172" t="s">
        <v>7</v>
      </c>
    </row>
    <row r="25" spans="1:4" ht="20.100000000000001" customHeight="1">
      <c r="A25" s="169">
        <v>3.06</v>
      </c>
      <c r="B25" s="178" t="s">
        <v>15</v>
      </c>
      <c r="C25" s="171">
        <v>315</v>
      </c>
      <c r="D25" s="172" t="s">
        <v>7</v>
      </c>
    </row>
    <row r="26" spans="1:4" ht="20.100000000000001" customHeight="1" thickBot="1">
      <c r="A26" s="173">
        <v>3.07</v>
      </c>
      <c r="B26" s="179" t="s">
        <v>16</v>
      </c>
      <c r="C26" s="175">
        <v>1</v>
      </c>
      <c r="D26" s="176" t="s">
        <v>11</v>
      </c>
    </row>
    <row r="27" spans="1:4" ht="29.4" customHeight="1" thickBot="1">
      <c r="A27" s="158">
        <v>4</v>
      </c>
      <c r="B27" s="182" t="s">
        <v>74</v>
      </c>
      <c r="C27" s="161">
        <v>35</v>
      </c>
      <c r="D27" s="160" t="s">
        <v>7</v>
      </c>
    </row>
    <row r="28" spans="1:4" ht="20.100000000000001" customHeight="1">
      <c r="A28" s="165">
        <v>4.01</v>
      </c>
      <c r="B28" s="166" t="s">
        <v>9</v>
      </c>
      <c r="C28" s="183">
        <v>35</v>
      </c>
      <c r="D28" s="184" t="s">
        <v>7</v>
      </c>
    </row>
    <row r="29" spans="1:4" ht="20.100000000000001" customHeight="1">
      <c r="A29" s="169">
        <v>4.0199999999999996</v>
      </c>
      <c r="B29" s="170" t="s">
        <v>14</v>
      </c>
      <c r="C29" s="185">
        <v>35</v>
      </c>
      <c r="D29" s="186" t="s">
        <v>7</v>
      </c>
    </row>
    <row r="30" spans="1:4" ht="18" customHeight="1">
      <c r="A30" s="169">
        <v>4.03</v>
      </c>
      <c r="B30" s="170" t="s">
        <v>15</v>
      </c>
      <c r="C30" s="185">
        <v>35</v>
      </c>
      <c r="D30" s="186" t="s">
        <v>7</v>
      </c>
    </row>
    <row r="31" spans="1:4" ht="18" customHeight="1">
      <c r="A31" s="169">
        <v>4.04</v>
      </c>
      <c r="B31" s="170" t="s">
        <v>16</v>
      </c>
      <c r="C31" s="185">
        <v>1</v>
      </c>
      <c r="D31" s="186" t="s">
        <v>11</v>
      </c>
    </row>
    <row r="32" spans="1:4" ht="27" customHeight="1">
      <c r="A32" s="155">
        <v>5</v>
      </c>
      <c r="B32" s="156" t="s">
        <v>75</v>
      </c>
      <c r="C32" s="162">
        <v>35</v>
      </c>
      <c r="D32" s="157" t="s">
        <v>7</v>
      </c>
    </row>
    <row r="33" spans="1:9" ht="18" customHeight="1">
      <c r="A33" s="180">
        <v>5.01</v>
      </c>
      <c r="B33" s="181" t="s">
        <v>9</v>
      </c>
      <c r="C33" s="171">
        <v>35</v>
      </c>
      <c r="D33" s="172" t="s">
        <v>7</v>
      </c>
    </row>
    <row r="34" spans="1:9" ht="18" customHeight="1">
      <c r="A34" s="180">
        <v>5.0199999999999996</v>
      </c>
      <c r="B34" s="181" t="s">
        <v>10</v>
      </c>
      <c r="C34" s="171">
        <v>1</v>
      </c>
      <c r="D34" s="172" t="s">
        <v>11</v>
      </c>
    </row>
    <row r="35" spans="1:9" ht="18" customHeight="1">
      <c r="A35" s="180">
        <v>5.03</v>
      </c>
      <c r="B35" s="181" t="s">
        <v>24</v>
      </c>
      <c r="C35" s="171">
        <v>35</v>
      </c>
      <c r="D35" s="172" t="s">
        <v>7</v>
      </c>
      <c r="E35" s="190"/>
      <c r="F35" s="190"/>
      <c r="G35" s="190"/>
      <c r="H35" s="190"/>
      <c r="I35" s="190"/>
    </row>
    <row r="36" spans="1:9" ht="18" customHeight="1">
      <c r="A36" s="180">
        <v>5.04</v>
      </c>
      <c r="B36" s="181" t="s">
        <v>12</v>
      </c>
      <c r="C36" s="171">
        <v>24</v>
      </c>
      <c r="D36" s="172" t="s">
        <v>13</v>
      </c>
      <c r="E36" s="195"/>
      <c r="F36" s="195"/>
      <c r="G36" s="195"/>
      <c r="H36" s="195"/>
      <c r="I36" s="190"/>
    </row>
    <row r="37" spans="1:9" ht="18" customHeight="1">
      <c r="A37" s="180">
        <v>5.05</v>
      </c>
      <c r="B37" s="181" t="s">
        <v>16</v>
      </c>
      <c r="C37" s="171">
        <v>1</v>
      </c>
      <c r="D37" s="172" t="s">
        <v>11</v>
      </c>
      <c r="E37" s="188"/>
      <c r="F37" s="188"/>
      <c r="G37" s="188"/>
      <c r="H37" s="188"/>
      <c r="I37" s="190"/>
    </row>
    <row r="38" spans="1:9" ht="12.6" customHeight="1">
      <c r="A38" s="191"/>
      <c r="B38" s="196" t="s">
        <v>25</v>
      </c>
      <c r="C38" s="196"/>
      <c r="D38" s="196"/>
      <c r="E38" s="188"/>
      <c r="F38" s="188"/>
      <c r="G38" s="188"/>
      <c r="H38" s="188"/>
      <c r="I38" s="190"/>
    </row>
    <row r="39" spans="1:9" ht="13.8" customHeight="1">
      <c r="A39" s="191"/>
      <c r="B39" s="192" t="s">
        <v>26</v>
      </c>
      <c r="C39" s="197">
        <v>0.1</v>
      </c>
      <c r="D39" s="192"/>
      <c r="E39" s="188"/>
      <c r="F39" s="188"/>
      <c r="G39" s="188"/>
      <c r="H39" s="188"/>
      <c r="I39" s="190"/>
    </row>
    <row r="40" spans="1:9" ht="17.100000000000001" customHeight="1">
      <c r="A40" s="191"/>
      <c r="B40" s="192" t="s">
        <v>27</v>
      </c>
      <c r="C40" s="197">
        <v>0.05</v>
      </c>
      <c r="D40" s="192"/>
      <c r="E40" s="188"/>
      <c r="F40" s="188"/>
      <c r="G40" s="188"/>
      <c r="H40" s="188"/>
      <c r="I40" s="190"/>
    </row>
    <row r="41" spans="1:9" ht="17.100000000000001" customHeight="1">
      <c r="A41" s="191"/>
      <c r="B41" s="192" t="s">
        <v>28</v>
      </c>
      <c r="C41" s="197">
        <v>2.5000000000000001E-2</v>
      </c>
      <c r="D41" s="192"/>
      <c r="E41" s="188"/>
      <c r="F41" s="188"/>
      <c r="G41" s="188"/>
      <c r="H41" s="188"/>
      <c r="I41" s="190"/>
    </row>
    <row r="42" spans="1:9" ht="17.100000000000001" customHeight="1">
      <c r="A42" s="191"/>
      <c r="B42" s="193" t="s">
        <v>29</v>
      </c>
      <c r="C42" s="197">
        <v>0.08</v>
      </c>
      <c r="D42" s="193"/>
      <c r="E42" s="188"/>
      <c r="F42" s="188"/>
      <c r="G42" s="188"/>
      <c r="H42" s="188"/>
      <c r="I42" s="190"/>
    </row>
    <row r="43" spans="1:9" ht="17.100000000000001" customHeight="1">
      <c r="A43" s="191"/>
      <c r="B43" s="193" t="s">
        <v>30</v>
      </c>
      <c r="C43" s="197">
        <v>1E-3</v>
      </c>
      <c r="D43" s="193"/>
      <c r="E43" s="188"/>
      <c r="F43" s="188"/>
      <c r="G43" s="188"/>
      <c r="H43" s="188"/>
      <c r="I43" s="190"/>
    </row>
    <row r="44" spans="1:9" ht="17.100000000000001" customHeight="1">
      <c r="A44" s="191"/>
      <c r="B44" s="193" t="s">
        <v>31</v>
      </c>
      <c r="C44" s="197">
        <v>0.03</v>
      </c>
      <c r="D44" s="193"/>
      <c r="E44" s="188"/>
      <c r="F44" s="189"/>
      <c r="G44" s="189"/>
      <c r="H44" s="189"/>
      <c r="I44" s="190"/>
    </row>
    <row r="45" spans="1:9" ht="17.100000000000001" customHeight="1">
      <c r="A45" s="191"/>
      <c r="B45" s="193" t="s">
        <v>32</v>
      </c>
      <c r="C45" s="197">
        <v>0.06</v>
      </c>
      <c r="D45" s="193"/>
      <c r="E45" s="188"/>
      <c r="F45" s="189"/>
      <c r="G45" s="189"/>
      <c r="H45" s="189"/>
      <c r="I45" s="190"/>
    </row>
    <row r="46" spans="1:9" ht="13.8" customHeight="1">
      <c r="A46" s="191"/>
      <c r="B46" s="193" t="s">
        <v>33</v>
      </c>
      <c r="C46" s="197">
        <v>0.01</v>
      </c>
      <c r="D46" s="194"/>
      <c r="E46" s="187"/>
      <c r="F46" s="189"/>
      <c r="G46" s="189"/>
      <c r="H46" s="189"/>
      <c r="I46" s="190"/>
    </row>
    <row r="47" spans="1:9" ht="15" customHeight="1">
      <c r="A47" s="191"/>
      <c r="B47" s="193" t="s">
        <v>34</v>
      </c>
      <c r="C47" s="197">
        <v>0.18</v>
      </c>
      <c r="D47" s="194"/>
      <c r="E47" s="187"/>
      <c r="F47" s="189"/>
      <c r="G47" s="189"/>
      <c r="H47" s="189"/>
      <c r="I47" s="190"/>
    </row>
    <row r="48" spans="1:9" ht="17.399999999999999" customHeight="1">
      <c r="A48" s="191"/>
      <c r="B48" s="196" t="s">
        <v>35</v>
      </c>
      <c r="C48" s="196"/>
      <c r="D48" s="196"/>
      <c r="E48" s="190"/>
      <c r="F48" s="190"/>
      <c r="G48" s="190"/>
      <c r="H48" s="190"/>
    </row>
    <row r="49" spans="1:8" ht="17.100000000000001" customHeight="1">
      <c r="A49" s="191"/>
      <c r="B49" s="196" t="s">
        <v>36</v>
      </c>
      <c r="C49" s="196"/>
      <c r="D49" s="196"/>
      <c r="E49" s="190"/>
      <c r="F49" s="190"/>
      <c r="G49" s="190"/>
      <c r="H49" s="190"/>
    </row>
    <row r="50" spans="1:8" ht="17.100000000000001" customHeight="1">
      <c r="A50" s="198"/>
      <c r="B50" s="198"/>
      <c r="C50" s="198"/>
      <c r="D50" s="198"/>
      <c r="E50" s="190"/>
      <c r="F50" s="190"/>
      <c r="G50" s="190"/>
      <c r="H50" s="190"/>
    </row>
    <row r="51" spans="1:8" ht="51.6" customHeight="1">
      <c r="A51" s="118"/>
      <c r="B51" s="118"/>
      <c r="C51" s="118"/>
      <c r="D51" s="118"/>
    </row>
    <row r="52" spans="1:8" ht="17.100000000000001" customHeight="1">
      <c r="A52" s="118"/>
      <c r="B52" s="118"/>
      <c r="C52" s="118"/>
      <c r="D52" s="118"/>
    </row>
    <row r="53" spans="1:8" ht="17.100000000000001" customHeight="1">
      <c r="A53" s="118"/>
      <c r="B53" s="118"/>
      <c r="C53" s="118"/>
      <c r="D53" s="118"/>
    </row>
    <row r="54" spans="1:8" ht="17.100000000000001" customHeight="1">
      <c r="A54" s="118"/>
      <c r="B54" s="118"/>
      <c r="C54" s="118"/>
      <c r="D54" s="118"/>
    </row>
    <row r="55" spans="1:8" ht="17.100000000000001" customHeight="1">
      <c r="A55" s="118"/>
      <c r="B55" s="118"/>
      <c r="C55" s="118"/>
      <c r="D55" s="118"/>
    </row>
    <row r="56" spans="1:8" ht="17.100000000000001" customHeight="1">
      <c r="A56" s="118"/>
      <c r="B56" s="118"/>
      <c r="C56" s="118"/>
      <c r="D56" s="118"/>
    </row>
    <row r="57" spans="1:8" ht="17.100000000000001" customHeight="1">
      <c r="A57" s="118"/>
      <c r="B57" s="118"/>
      <c r="C57" s="118"/>
      <c r="D57" s="118"/>
    </row>
    <row r="58" spans="1:8" ht="17.100000000000001" customHeight="1">
      <c r="A58" s="118"/>
      <c r="B58" s="118"/>
      <c r="C58" s="118"/>
      <c r="D58" s="118"/>
    </row>
    <row r="59" spans="1:8" ht="14.1" customHeight="1">
      <c r="A59" s="118"/>
      <c r="B59" s="118"/>
      <c r="C59" s="118"/>
      <c r="D59" s="118"/>
    </row>
  </sheetData>
  <mergeCells count="19">
    <mergeCell ref="E47:H47"/>
    <mergeCell ref="B38:D38"/>
    <mergeCell ref="B48:D48"/>
    <mergeCell ref="B49:D49"/>
    <mergeCell ref="E42:H42"/>
    <mergeCell ref="E43:H43"/>
    <mergeCell ref="E44:H44"/>
    <mergeCell ref="E45:H45"/>
    <mergeCell ref="E46:H46"/>
    <mergeCell ref="E37:H37"/>
    <mergeCell ref="E38:H38"/>
    <mergeCell ref="E39:H39"/>
    <mergeCell ref="E40:H40"/>
    <mergeCell ref="E41:H41"/>
    <mergeCell ref="A3:D3"/>
    <mergeCell ref="A1:B2"/>
    <mergeCell ref="C4:D4"/>
    <mergeCell ref="A4:B4"/>
    <mergeCell ref="A6:D6"/>
  </mergeCells>
  <pageMargins left="0.75" right="0.75" top="0.75" bottom="1.5" header="0.25" footer="0.25"/>
  <pageSetup scale="70" orientation="portrait" r:id="rId1"/>
  <headerFooter>
    <oddFooter>&amp;C&amp;"Helvetica Neue Light,Regular"&amp;10&amp;K000000&amp;P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8"/>
  <sheetViews>
    <sheetView showGridLines="0" topLeftCell="A15" workbookViewId="0">
      <selection activeCell="G67" sqref="G67"/>
    </sheetView>
  </sheetViews>
  <sheetFormatPr baseColWidth="10" defaultColWidth="31" defaultRowHeight="14.1" customHeight="1"/>
  <cols>
    <col min="1" max="1" width="6.33203125" style="67" customWidth="1"/>
    <col min="2" max="2" width="64.109375" style="67" customWidth="1"/>
    <col min="3" max="3" width="8.109375" style="67" customWidth="1"/>
    <col min="4" max="4" width="8" style="67" customWidth="1"/>
    <col min="5" max="5" width="11.88671875" style="67" customWidth="1"/>
    <col min="6" max="6" width="20.33203125" style="67" customWidth="1"/>
    <col min="7" max="7" width="31" style="67" customWidth="1"/>
    <col min="8" max="16384" width="31" style="67"/>
  </cols>
  <sheetData>
    <row r="1" spans="1:20" ht="15.9" customHeight="1">
      <c r="A1" s="120"/>
      <c r="B1" s="121"/>
      <c r="C1" s="129"/>
      <c r="D1" s="121"/>
      <c r="E1" s="121"/>
      <c r="F1" s="121"/>
    </row>
    <row r="2" spans="1:20" s="99" customFormat="1" ht="13.8">
      <c r="A2" s="121"/>
      <c r="B2" s="121"/>
      <c r="C2" s="92"/>
      <c r="D2" s="93"/>
      <c r="E2" s="93"/>
      <c r="F2" s="94"/>
      <c r="G2" s="95"/>
      <c r="H2" s="97"/>
      <c r="I2" s="98"/>
      <c r="J2" s="98"/>
      <c r="N2" s="100"/>
      <c r="T2" s="100"/>
    </row>
    <row r="3" spans="1:20" s="99" customFormat="1" ht="13.8">
      <c r="A3" s="121"/>
      <c r="B3" s="121"/>
      <c r="C3" s="92"/>
      <c r="D3" s="93"/>
      <c r="E3" s="93"/>
      <c r="F3" s="94"/>
      <c r="G3" s="95"/>
      <c r="H3" s="97"/>
      <c r="I3" s="98"/>
      <c r="J3" s="98"/>
      <c r="N3" s="100"/>
      <c r="T3" s="100"/>
    </row>
    <row r="4" spans="1:20" s="99" customFormat="1" ht="13.8">
      <c r="A4" s="101"/>
      <c r="B4" s="101"/>
      <c r="C4" s="92"/>
      <c r="D4" s="93"/>
      <c r="E4" s="93"/>
      <c r="F4" s="94"/>
      <c r="G4" s="95"/>
      <c r="H4" s="97"/>
      <c r="I4" s="98"/>
      <c r="J4" s="98"/>
      <c r="N4" s="100"/>
      <c r="T4" s="100"/>
    </row>
    <row r="5" spans="1:20" s="99" customFormat="1" ht="13.8">
      <c r="A5" s="101"/>
      <c r="B5" s="101"/>
      <c r="C5" s="92"/>
      <c r="D5" s="93"/>
      <c r="E5" s="93"/>
      <c r="F5" s="94"/>
      <c r="G5" s="95"/>
      <c r="H5" s="97"/>
      <c r="I5" s="98"/>
      <c r="J5" s="98"/>
      <c r="N5" s="100"/>
      <c r="T5" s="100"/>
    </row>
    <row r="6" spans="1:20" s="99" customFormat="1" ht="13.8">
      <c r="A6" s="101"/>
      <c r="B6" s="101"/>
      <c r="C6" s="97" t="s">
        <v>38</v>
      </c>
      <c r="D6" s="93"/>
      <c r="E6" s="93"/>
      <c r="F6" s="94"/>
      <c r="G6" s="95"/>
      <c r="H6" s="97"/>
      <c r="I6" s="98"/>
      <c r="J6" s="98"/>
      <c r="N6" s="100"/>
      <c r="T6" s="100"/>
    </row>
    <row r="7" spans="1:20" s="99" customFormat="1" ht="13.8">
      <c r="A7" s="101"/>
      <c r="B7" s="101"/>
      <c r="C7" s="92"/>
      <c r="D7" s="93"/>
      <c r="E7" s="93"/>
      <c r="F7" s="94"/>
      <c r="G7" s="95"/>
      <c r="H7" s="97"/>
      <c r="I7" s="98"/>
      <c r="J7" s="98"/>
      <c r="N7" s="100"/>
      <c r="T7" s="100"/>
    </row>
    <row r="8" spans="1:20" s="99" customFormat="1" ht="13.8">
      <c r="A8" s="101"/>
      <c r="B8" s="107" t="s">
        <v>39</v>
      </c>
      <c r="C8" s="108" t="s">
        <v>40</v>
      </c>
      <c r="D8" s="103"/>
      <c r="E8" s="105" t="s">
        <v>41</v>
      </c>
      <c r="F8" s="95"/>
      <c r="G8" s="95"/>
      <c r="H8" s="97"/>
      <c r="I8" s="98"/>
      <c r="J8" s="98"/>
      <c r="N8" s="100"/>
      <c r="T8" s="100"/>
    </row>
    <row r="9" spans="1:20" s="99" customFormat="1" ht="13.8">
      <c r="A9" s="101"/>
      <c r="B9" s="102" t="s">
        <v>42</v>
      </c>
      <c r="C9" s="109" t="s">
        <v>43</v>
      </c>
      <c r="D9" s="104"/>
      <c r="E9" s="106">
        <v>46129</v>
      </c>
      <c r="H9" s="97"/>
      <c r="I9" s="98"/>
      <c r="J9" s="98"/>
      <c r="N9" s="100"/>
      <c r="T9" s="100"/>
    </row>
    <row r="10" spans="1:20" s="99" customFormat="1" ht="13.8">
      <c r="A10" s="101"/>
      <c r="B10" s="97"/>
      <c r="C10" s="96"/>
      <c r="D10" s="96"/>
      <c r="E10" s="97"/>
      <c r="H10" s="97"/>
      <c r="I10" s="98"/>
      <c r="J10" s="98"/>
      <c r="N10" s="100"/>
      <c r="T10" s="100"/>
    </row>
    <row r="11" spans="1:20" s="99" customFormat="1" ht="13.8">
      <c r="A11" s="101"/>
      <c r="B11" s="101"/>
      <c r="D11" s="97"/>
      <c r="E11" s="97"/>
      <c r="F11" s="97"/>
      <c r="G11" s="97"/>
      <c r="H11" s="97"/>
      <c r="I11" s="98"/>
      <c r="J11" s="98"/>
      <c r="N11" s="100"/>
      <c r="T11" s="100"/>
    </row>
    <row r="12" spans="1:20" s="99" customFormat="1" ht="13.8">
      <c r="A12" s="101"/>
      <c r="B12" s="101"/>
      <c r="D12" s="97"/>
      <c r="E12" s="97"/>
      <c r="F12" s="97"/>
      <c r="G12" s="97"/>
      <c r="H12" s="97"/>
      <c r="I12" s="98"/>
      <c r="J12" s="98"/>
      <c r="N12" s="100"/>
      <c r="T12" s="100"/>
    </row>
    <row r="13" spans="1:20" s="99" customFormat="1" ht="13.8">
      <c r="A13" s="101"/>
      <c r="B13" s="101"/>
      <c r="D13" s="97"/>
      <c r="E13" s="97"/>
      <c r="F13" s="97"/>
      <c r="G13" s="97"/>
      <c r="H13" s="97"/>
      <c r="I13" s="98"/>
      <c r="J13" s="98"/>
      <c r="N13" s="100"/>
      <c r="T13" s="100"/>
    </row>
    <row r="14" spans="1:20" ht="30" customHeight="1">
      <c r="A14" s="70" t="s">
        <v>0</v>
      </c>
      <c r="B14" s="68" t="s">
        <v>1</v>
      </c>
      <c r="C14" s="69" t="s">
        <v>2</v>
      </c>
      <c r="D14" s="69" t="s">
        <v>3</v>
      </c>
      <c r="E14" s="69" t="s">
        <v>4</v>
      </c>
      <c r="F14" s="69" t="s">
        <v>5</v>
      </c>
    </row>
    <row r="15" spans="1:20" ht="17.850000000000001" customHeight="1">
      <c r="A15" s="120"/>
      <c r="B15" s="121"/>
      <c r="C15" s="121"/>
      <c r="D15" s="121"/>
      <c r="E15" s="121"/>
      <c r="F15" s="121"/>
    </row>
    <row r="16" spans="1:20" ht="18" customHeight="1">
      <c r="A16" s="122">
        <v>1</v>
      </c>
      <c r="B16" s="71" t="s">
        <v>6</v>
      </c>
      <c r="C16" s="72">
        <v>266</v>
      </c>
      <c r="D16" s="73" t="s">
        <v>7</v>
      </c>
      <c r="E16" s="74"/>
      <c r="F16" s="75" cm="1">
        <f t="array" ref="F16">SUM(F18:F24)</f>
        <v>543692.13500000001</v>
      </c>
    </row>
    <row r="17" spans="1:6" ht="18" customHeight="1">
      <c r="A17" s="121"/>
      <c r="B17" s="71" t="s">
        <v>8</v>
      </c>
      <c r="C17" s="123"/>
      <c r="D17" s="121"/>
      <c r="E17" s="121"/>
      <c r="F17" s="121"/>
    </row>
    <row r="18" spans="1:6" ht="18" customHeight="1">
      <c r="A18" s="76"/>
      <c r="B18" s="76" t="s">
        <v>9</v>
      </c>
      <c r="C18" s="77">
        <v>266</v>
      </c>
      <c r="D18" s="73" t="s">
        <v>7</v>
      </c>
      <c r="E18" s="74">
        <v>136.71</v>
      </c>
      <c r="F18" s="78">
        <f>E18*C18</f>
        <v>36364.86</v>
      </c>
    </row>
    <row r="19" spans="1:6" ht="18" customHeight="1">
      <c r="A19" s="76"/>
      <c r="B19" s="76" t="s">
        <v>10</v>
      </c>
      <c r="C19" s="77">
        <v>1</v>
      </c>
      <c r="D19" s="73" t="s">
        <v>11</v>
      </c>
      <c r="E19" s="74">
        <v>85172.5</v>
      </c>
      <c r="F19" s="78" cm="1">
        <f t="array" ref="F19">E19*C19</f>
        <v>85172.5</v>
      </c>
    </row>
    <row r="20" spans="1:6" ht="18" customHeight="1">
      <c r="A20" s="76"/>
      <c r="B20" s="76" t="s">
        <v>12</v>
      </c>
      <c r="C20" s="77">
        <v>66</v>
      </c>
      <c r="D20" s="73" t="s">
        <v>13</v>
      </c>
      <c r="E20" s="74">
        <v>390.6</v>
      </c>
      <c r="F20" s="78" cm="1">
        <f t="array" ref="F20">E20*C20</f>
        <v>25779.600000000002</v>
      </c>
    </row>
    <row r="21" spans="1:6" ht="18" customHeight="1">
      <c r="A21" s="76"/>
      <c r="B21" s="76" t="s">
        <v>14</v>
      </c>
      <c r="C21" s="77">
        <v>266</v>
      </c>
      <c r="D21" s="73" t="s">
        <v>7</v>
      </c>
      <c r="E21" s="74">
        <v>292.95</v>
      </c>
      <c r="F21" s="78" cm="1">
        <f t="array" ref="F21">E21*C21</f>
        <v>77924.7</v>
      </c>
    </row>
    <row r="22" spans="1:6" ht="18" customHeight="1">
      <c r="A22" s="76"/>
      <c r="B22" s="76" t="s">
        <v>15</v>
      </c>
      <c r="C22" s="77">
        <v>266</v>
      </c>
      <c r="D22" s="73" t="s">
        <v>7</v>
      </c>
      <c r="E22" s="74">
        <v>1100.45</v>
      </c>
      <c r="F22" s="78" cm="1">
        <f t="array" ref="F22">E22*C22</f>
        <v>292719.7</v>
      </c>
    </row>
    <row r="23" spans="1:6" ht="18" customHeight="1">
      <c r="A23" s="76"/>
      <c r="B23" s="76" t="s">
        <v>16</v>
      </c>
      <c r="C23" s="77">
        <v>1</v>
      </c>
      <c r="D23" s="73" t="s">
        <v>11</v>
      </c>
      <c r="E23" s="74">
        <v>25730.775000000001</v>
      </c>
      <c r="F23" s="78" cm="1">
        <f t="array" ref="F23">E23*C23</f>
        <v>25730.775000000001</v>
      </c>
    </row>
    <row r="24" spans="1:6" ht="18" customHeight="1">
      <c r="A24" s="76"/>
      <c r="B24" s="76"/>
      <c r="C24" s="72"/>
      <c r="D24" s="73"/>
      <c r="E24" s="74"/>
      <c r="F24" s="79"/>
    </row>
    <row r="25" spans="1:6" ht="18" customHeight="1">
      <c r="A25" s="122">
        <v>2</v>
      </c>
      <c r="B25" s="71" t="s">
        <v>17</v>
      </c>
      <c r="C25" s="72">
        <v>465</v>
      </c>
      <c r="D25" s="73" t="s">
        <v>7</v>
      </c>
      <c r="E25" s="74"/>
      <c r="F25" s="75">
        <f>SUM(F27:F30)</f>
        <v>744004.65</v>
      </c>
    </row>
    <row r="26" spans="1:6" ht="18" customHeight="1">
      <c r="A26" s="121"/>
      <c r="B26" s="71" t="s">
        <v>8</v>
      </c>
      <c r="C26" s="123"/>
      <c r="D26" s="121"/>
      <c r="E26" s="121"/>
      <c r="F26" s="121"/>
    </row>
    <row r="27" spans="1:6" ht="18" customHeight="1">
      <c r="A27" s="76"/>
      <c r="B27" s="76" t="s">
        <v>9</v>
      </c>
      <c r="C27" s="72">
        <v>465</v>
      </c>
      <c r="D27" s="73" t="s">
        <v>7</v>
      </c>
      <c r="E27" s="74">
        <v>136.71</v>
      </c>
      <c r="F27" s="78" cm="1">
        <f t="array" ref="F27">E27*C27</f>
        <v>63570.15</v>
      </c>
    </row>
    <row r="28" spans="1:6" ht="18" customHeight="1">
      <c r="A28" s="76"/>
      <c r="B28" s="76" t="s">
        <v>14</v>
      </c>
      <c r="C28" s="77">
        <v>465</v>
      </c>
      <c r="D28" s="73" t="s">
        <v>7</v>
      </c>
      <c r="E28" s="74">
        <v>292.95</v>
      </c>
      <c r="F28" s="78" cm="1">
        <f t="array" ref="F28">E28*C28</f>
        <v>136221.75</v>
      </c>
    </row>
    <row r="29" spans="1:6" ht="18" customHeight="1">
      <c r="A29" s="76"/>
      <c r="B29" s="76" t="s">
        <v>15</v>
      </c>
      <c r="C29" s="72">
        <v>465</v>
      </c>
      <c r="D29" s="73" t="s">
        <v>7</v>
      </c>
      <c r="E29" s="74">
        <v>1109.45</v>
      </c>
      <c r="F29" s="78" cm="1">
        <f t="array" ref="F29">E29*C29</f>
        <v>515894.25</v>
      </c>
    </row>
    <row r="30" spans="1:6" ht="18" customHeight="1">
      <c r="A30" s="76"/>
      <c r="B30" s="76" t="s">
        <v>16</v>
      </c>
      <c r="C30" s="72">
        <v>1</v>
      </c>
      <c r="D30" s="73" t="s">
        <v>11</v>
      </c>
      <c r="E30" s="74">
        <v>28318.5</v>
      </c>
      <c r="F30" s="78" cm="1">
        <f t="array" ref="F30">E30*C30</f>
        <v>28318.5</v>
      </c>
    </row>
    <row r="31" spans="1:6" ht="20.100000000000001" customHeight="1">
      <c r="A31" s="80"/>
      <c r="B31" s="76"/>
      <c r="C31" s="72"/>
      <c r="D31" s="73"/>
      <c r="E31" s="74"/>
      <c r="F31" s="78"/>
    </row>
    <row r="32" spans="1:6" ht="20.100000000000001" customHeight="1">
      <c r="A32" s="122">
        <v>3</v>
      </c>
      <c r="B32" s="71" t="s">
        <v>18</v>
      </c>
      <c r="C32" s="72">
        <v>315</v>
      </c>
      <c r="D32" s="73" t="s">
        <v>7</v>
      </c>
      <c r="E32" s="74"/>
      <c r="F32" s="75">
        <f>SUM(F34:F40)</f>
        <v>1380206.7999999998</v>
      </c>
    </row>
    <row r="33" spans="1:6" ht="20.100000000000001" customHeight="1">
      <c r="A33" s="121"/>
      <c r="B33" s="71" t="s">
        <v>19</v>
      </c>
      <c r="C33" s="123"/>
      <c r="D33" s="121"/>
      <c r="E33" s="121"/>
      <c r="F33" s="121"/>
    </row>
    <row r="34" spans="1:6" ht="20.100000000000001" customHeight="1">
      <c r="A34" s="76"/>
      <c r="B34" s="76" t="s">
        <v>9</v>
      </c>
      <c r="C34" s="72">
        <v>315</v>
      </c>
      <c r="D34" s="73" t="s">
        <v>7</v>
      </c>
      <c r="E34" s="74">
        <v>136.71</v>
      </c>
      <c r="F34" s="78" cm="1">
        <f t="array" ref="F34">E34*C34</f>
        <v>43063.65</v>
      </c>
    </row>
    <row r="35" spans="1:6" ht="20.100000000000001" customHeight="1">
      <c r="A35" s="76"/>
      <c r="B35" s="76" t="s">
        <v>10</v>
      </c>
      <c r="C35" s="72">
        <v>1</v>
      </c>
      <c r="D35" s="73" t="s">
        <v>11</v>
      </c>
      <c r="E35" s="74">
        <v>99820</v>
      </c>
      <c r="F35" s="78" cm="1">
        <f t="array" ref="F35">E35*C35</f>
        <v>99820</v>
      </c>
    </row>
    <row r="36" spans="1:6" ht="20.100000000000001" customHeight="1">
      <c r="A36" s="76"/>
      <c r="B36" s="76" t="s">
        <v>20</v>
      </c>
      <c r="C36" s="72">
        <v>315</v>
      </c>
      <c r="D36" s="73" t="s">
        <v>7</v>
      </c>
      <c r="E36" s="74">
        <v>2099.4749999999999</v>
      </c>
      <c r="F36" s="78" cm="1">
        <f t="array" ref="F36">E36*C36</f>
        <v>661334.625</v>
      </c>
    </row>
    <row r="37" spans="1:6" ht="20.100000000000001" customHeight="1">
      <c r="A37" s="76"/>
      <c r="B37" s="76" t="s">
        <v>12</v>
      </c>
      <c r="C37" s="72">
        <v>70</v>
      </c>
      <c r="D37" s="73" t="s">
        <v>13</v>
      </c>
      <c r="E37" s="74">
        <v>390.6</v>
      </c>
      <c r="F37" s="78" cm="1">
        <f t="array" ref="F37">E37*C37</f>
        <v>27342</v>
      </c>
    </row>
    <row r="38" spans="1:6" ht="20.100000000000001" customHeight="1">
      <c r="A38" s="76"/>
      <c r="B38" s="76" t="s">
        <v>14</v>
      </c>
      <c r="C38" s="77">
        <v>315</v>
      </c>
      <c r="D38" s="73" t="s">
        <v>7</v>
      </c>
      <c r="E38" s="74">
        <v>292.95</v>
      </c>
      <c r="F38" s="78" cm="1">
        <f t="array" ref="F38">E38*C38</f>
        <v>92279.25</v>
      </c>
    </row>
    <row r="39" spans="1:6" ht="20.100000000000001" customHeight="1">
      <c r="A39" s="76"/>
      <c r="B39" s="76" t="s">
        <v>15</v>
      </c>
      <c r="C39" s="72">
        <v>315</v>
      </c>
      <c r="D39" s="73" t="s">
        <v>7</v>
      </c>
      <c r="E39" s="74">
        <v>1367.1</v>
      </c>
      <c r="F39" s="78" cm="1">
        <f t="array" ref="F39">E39*C39</f>
        <v>430636.5</v>
      </c>
    </row>
    <row r="40" spans="1:6" ht="20.100000000000001" customHeight="1">
      <c r="A40" s="76"/>
      <c r="B40" s="76" t="s">
        <v>16</v>
      </c>
      <c r="C40" s="72">
        <v>1</v>
      </c>
      <c r="D40" s="73" t="s">
        <v>11</v>
      </c>
      <c r="E40" s="74">
        <v>25730.775000000001</v>
      </c>
      <c r="F40" s="78" cm="1">
        <f t="array" ref="F40">E40*C40</f>
        <v>25730.775000000001</v>
      </c>
    </row>
    <row r="41" spans="1:6" ht="20.100000000000001" customHeight="1">
      <c r="A41" s="80"/>
      <c r="B41" s="76"/>
      <c r="C41" s="72"/>
      <c r="D41" s="73"/>
      <c r="E41" s="74"/>
      <c r="F41" s="78"/>
    </row>
    <row r="42" spans="1:6" ht="20.100000000000001" customHeight="1">
      <c r="A42" s="122">
        <v>4</v>
      </c>
      <c r="B42" s="71" t="s">
        <v>21</v>
      </c>
      <c r="C42" s="72">
        <v>35</v>
      </c>
      <c r="D42" s="73" t="s">
        <v>7</v>
      </c>
      <c r="E42" s="74"/>
      <c r="F42" s="75">
        <f>SUM(F44:F47)</f>
        <v>80024.175000000003</v>
      </c>
    </row>
    <row r="43" spans="1:6" ht="20.100000000000001" customHeight="1">
      <c r="A43" s="121"/>
      <c r="B43" s="71" t="s">
        <v>22</v>
      </c>
      <c r="C43" s="123"/>
      <c r="D43" s="121"/>
      <c r="E43" s="121"/>
      <c r="F43" s="121"/>
    </row>
    <row r="44" spans="1:6" ht="20.100000000000001" customHeight="1">
      <c r="A44" s="76"/>
      <c r="B44" s="76" t="s">
        <v>9</v>
      </c>
      <c r="C44" s="72">
        <v>35</v>
      </c>
      <c r="D44" s="73" t="s">
        <v>7</v>
      </c>
      <c r="E44" s="74">
        <v>136.71</v>
      </c>
      <c r="F44" s="78" cm="1">
        <f t="array" ref="F44">E44*C44</f>
        <v>4784.8500000000004</v>
      </c>
    </row>
    <row r="45" spans="1:6" ht="20.100000000000001" customHeight="1">
      <c r="A45" s="76"/>
      <c r="B45" s="76" t="s">
        <v>14</v>
      </c>
      <c r="C45" s="77">
        <v>35</v>
      </c>
      <c r="D45" s="73" t="s">
        <v>7</v>
      </c>
      <c r="E45" s="74">
        <v>292.95</v>
      </c>
      <c r="F45" s="78" cm="1">
        <f t="array" ref="F45">E45*C45</f>
        <v>10253.25</v>
      </c>
    </row>
    <row r="46" spans="1:6" ht="18" customHeight="1">
      <c r="A46" s="76"/>
      <c r="B46" s="76" t="s">
        <v>15</v>
      </c>
      <c r="C46" s="72">
        <v>35</v>
      </c>
      <c r="D46" s="73" t="s">
        <v>7</v>
      </c>
      <c r="E46" s="74">
        <v>1367.1</v>
      </c>
      <c r="F46" s="78" cm="1">
        <f t="array" ref="F46">E46*C46</f>
        <v>47848.5</v>
      </c>
    </row>
    <row r="47" spans="1:6" ht="18" customHeight="1">
      <c r="A47" s="76"/>
      <c r="B47" s="76" t="s">
        <v>16</v>
      </c>
      <c r="C47" s="72">
        <v>1</v>
      </c>
      <c r="D47" s="73" t="s">
        <v>11</v>
      </c>
      <c r="E47" s="74">
        <v>17137.575000000001</v>
      </c>
      <c r="F47" s="78" cm="1">
        <f t="array" ref="F47">E47*C47</f>
        <v>17137.575000000001</v>
      </c>
    </row>
    <row r="48" spans="1:6" ht="18" customHeight="1">
      <c r="A48" s="80"/>
      <c r="B48" s="76"/>
      <c r="C48" s="72"/>
      <c r="D48" s="73"/>
      <c r="E48" s="74"/>
      <c r="F48" s="78"/>
    </row>
    <row r="49" spans="1:6" ht="20.100000000000001" customHeight="1">
      <c r="A49" s="122">
        <v>5</v>
      </c>
      <c r="B49" s="71" t="s">
        <v>23</v>
      </c>
      <c r="C49" s="72">
        <v>35</v>
      </c>
      <c r="D49" s="73" t="s">
        <v>7</v>
      </c>
      <c r="E49" s="74"/>
      <c r="F49" s="75">
        <f>SUM(F51:F55)</f>
        <v>182912.01250000001</v>
      </c>
    </row>
    <row r="50" spans="1:6" ht="20.100000000000001" customHeight="1">
      <c r="A50" s="121"/>
      <c r="B50" s="71" t="s">
        <v>22</v>
      </c>
      <c r="C50" s="123"/>
      <c r="D50" s="121"/>
      <c r="E50" s="121"/>
      <c r="F50" s="121"/>
    </row>
    <row r="51" spans="1:6" ht="18" customHeight="1">
      <c r="A51" s="76"/>
      <c r="B51" s="76" t="s">
        <v>9</v>
      </c>
      <c r="C51" s="72">
        <v>35</v>
      </c>
      <c r="D51" s="73" t="s">
        <v>7</v>
      </c>
      <c r="E51" s="74">
        <v>136.71</v>
      </c>
      <c r="F51" s="78" cm="1">
        <f t="array" ref="F51">E51*C51</f>
        <v>4784.8500000000004</v>
      </c>
    </row>
    <row r="52" spans="1:6" ht="18" customHeight="1">
      <c r="A52" s="76"/>
      <c r="B52" s="76" t="s">
        <v>10</v>
      </c>
      <c r="C52" s="72">
        <v>1</v>
      </c>
      <c r="D52" s="73" t="s">
        <v>11</v>
      </c>
      <c r="E52" s="74">
        <v>37975</v>
      </c>
      <c r="F52" s="78" cm="1">
        <f t="array" ref="F52">E52*C52</f>
        <v>37975</v>
      </c>
    </row>
    <row r="53" spans="1:6" ht="18" customHeight="1">
      <c r="A53" s="76"/>
      <c r="B53" s="76" t="s">
        <v>24</v>
      </c>
      <c r="C53" s="72">
        <v>35</v>
      </c>
      <c r="D53" s="73" t="s">
        <v>7</v>
      </c>
      <c r="E53" s="74">
        <v>3246.8625000000002</v>
      </c>
      <c r="F53" s="78" cm="1">
        <f t="array" ref="F53">E53*C53</f>
        <v>113640.1875</v>
      </c>
    </row>
    <row r="54" spans="1:6" ht="18" customHeight="1">
      <c r="A54" s="76"/>
      <c r="B54" s="76" t="s">
        <v>12</v>
      </c>
      <c r="C54" s="72">
        <v>24</v>
      </c>
      <c r="D54" s="73" t="s">
        <v>13</v>
      </c>
      <c r="E54" s="74">
        <v>390.6</v>
      </c>
      <c r="F54" s="78" cm="1">
        <f t="array" ref="F54">E54*C54</f>
        <v>9374.4000000000015</v>
      </c>
    </row>
    <row r="55" spans="1:6" ht="18" customHeight="1">
      <c r="A55" s="76"/>
      <c r="B55" s="76" t="s">
        <v>16</v>
      </c>
      <c r="C55" s="72">
        <v>1</v>
      </c>
      <c r="D55" s="73" t="s">
        <v>11</v>
      </c>
      <c r="E55" s="74">
        <v>17137.575000000001</v>
      </c>
      <c r="F55" s="78" cm="1">
        <f t="array" ref="F55">E55*C55</f>
        <v>17137.575000000001</v>
      </c>
    </row>
    <row r="56" spans="1:6" ht="20.100000000000001" customHeight="1">
      <c r="A56" s="80"/>
      <c r="B56" s="76"/>
      <c r="C56" s="72"/>
      <c r="D56" s="73"/>
      <c r="E56" s="74"/>
      <c r="F56" s="78"/>
    </row>
    <row r="57" spans="1:6" ht="17.100000000000001" customHeight="1">
      <c r="A57" s="66"/>
      <c r="B57" s="73"/>
      <c r="C57" s="72"/>
      <c r="D57" s="73"/>
      <c r="E57" s="81"/>
      <c r="F57" s="82"/>
    </row>
    <row r="58" spans="1:6" ht="18.600000000000001" customHeight="1">
      <c r="A58" s="126" t="s">
        <v>25</v>
      </c>
      <c r="B58" s="121"/>
      <c r="C58" s="121"/>
      <c r="D58" s="121"/>
      <c r="E58" s="84"/>
      <c r="F58" s="85">
        <f>F49+F42+F32+F25+F16</f>
        <v>2930839.7725</v>
      </c>
    </row>
    <row r="59" spans="1:6" ht="17.100000000000001" customHeight="1">
      <c r="A59" s="124" t="s">
        <v>26</v>
      </c>
      <c r="B59" s="121"/>
      <c r="C59" s="121"/>
      <c r="D59" s="121"/>
      <c r="E59" s="86">
        <v>0.1</v>
      </c>
      <c r="F59" s="85" cm="1">
        <f t="array" ref="F59">E59*F58</f>
        <v>293083.97725</v>
      </c>
    </row>
    <row r="60" spans="1:6" ht="17.100000000000001" customHeight="1">
      <c r="A60" s="124" t="s">
        <v>27</v>
      </c>
      <c r="B60" s="121"/>
      <c r="C60" s="121"/>
      <c r="D60" s="121"/>
      <c r="E60" s="87">
        <v>0.05</v>
      </c>
      <c r="F60" s="85" cm="1">
        <f t="array" ref="F60">E60*F58</f>
        <v>146541.988625</v>
      </c>
    </row>
    <row r="61" spans="1:6" ht="17.100000000000001" customHeight="1">
      <c r="A61" s="124" t="s">
        <v>28</v>
      </c>
      <c r="B61" s="121"/>
      <c r="C61" s="121"/>
      <c r="D61" s="121"/>
      <c r="E61" s="86">
        <v>2.5000000000000001E-2</v>
      </c>
      <c r="F61" s="85" cm="1">
        <f t="array" ref="F61">E61*F58</f>
        <v>73270.994312499999</v>
      </c>
    </row>
    <row r="62" spans="1:6" ht="17.100000000000001" customHeight="1">
      <c r="A62" s="124" t="s">
        <v>29</v>
      </c>
      <c r="B62" s="121"/>
      <c r="C62" s="121"/>
      <c r="D62" s="121"/>
      <c r="E62" s="87">
        <v>0.08</v>
      </c>
      <c r="F62" s="85" cm="1">
        <f t="array" ref="F62">E62*F58</f>
        <v>234467.18179999999</v>
      </c>
    </row>
    <row r="63" spans="1:6" ht="17.100000000000001" customHeight="1">
      <c r="A63" s="124" t="s">
        <v>30</v>
      </c>
      <c r="B63" s="121"/>
      <c r="C63" s="121"/>
      <c r="D63" s="121"/>
      <c r="E63" s="86">
        <v>1E-3</v>
      </c>
      <c r="F63" s="85" cm="1">
        <f t="array" ref="F63">E63*F58</f>
        <v>2930.8397725</v>
      </c>
    </row>
    <row r="64" spans="1:6" ht="17.100000000000001" customHeight="1">
      <c r="A64" s="124" t="s">
        <v>31</v>
      </c>
      <c r="B64" s="121"/>
      <c r="C64" s="121"/>
      <c r="D64" s="121"/>
      <c r="E64" s="87">
        <v>0.03</v>
      </c>
      <c r="F64" s="85" cm="1">
        <f t="array" ref="F64">E64*F58</f>
        <v>87925.193174999993</v>
      </c>
    </row>
    <row r="65" spans="1:6" ht="17.100000000000001" customHeight="1">
      <c r="A65" s="124" t="s">
        <v>32</v>
      </c>
      <c r="B65" s="121"/>
      <c r="C65" s="121"/>
      <c r="D65" s="121"/>
      <c r="E65" s="88">
        <v>0.06</v>
      </c>
      <c r="F65" s="85" cm="1">
        <f t="array" ref="F65">E65*F58</f>
        <v>175850.38634999999</v>
      </c>
    </row>
    <row r="66" spans="1:6" ht="17.100000000000001" customHeight="1">
      <c r="A66" s="124" t="s">
        <v>33</v>
      </c>
      <c r="B66" s="121"/>
      <c r="C66" s="121"/>
      <c r="D66" s="121"/>
      <c r="E66" s="88">
        <v>0.01</v>
      </c>
      <c r="F66" s="85" cm="1">
        <f t="array" ref="F66">F58*E66</f>
        <v>29308.397724999999</v>
      </c>
    </row>
    <row r="67" spans="1:6" ht="17.100000000000001" customHeight="1">
      <c r="A67" s="124" t="s">
        <v>34</v>
      </c>
      <c r="B67" s="121"/>
      <c r="C67" s="121"/>
      <c r="D67" s="121"/>
      <c r="E67" s="87">
        <v>0.18</v>
      </c>
      <c r="F67" s="85" cm="1">
        <f t="array" ref="F67">E67*F59</f>
        <v>52755.115904999999</v>
      </c>
    </row>
    <row r="68" spans="1:6" ht="17.100000000000001" customHeight="1">
      <c r="A68" s="126" t="s">
        <v>35</v>
      </c>
      <c r="B68" s="121"/>
      <c r="C68" s="121"/>
      <c r="D68" s="121"/>
      <c r="E68" s="87"/>
      <c r="F68" s="85">
        <f>SUM(F59:F67)</f>
        <v>1096134.074915</v>
      </c>
    </row>
    <row r="69" spans="1:6" ht="17.100000000000001" customHeight="1">
      <c r="A69" s="126" t="s">
        <v>36</v>
      </c>
      <c r="B69" s="121"/>
      <c r="C69" s="121"/>
      <c r="D69" s="121"/>
      <c r="E69" s="83" t="s">
        <v>37</v>
      </c>
      <c r="F69" s="85">
        <f>SUM(F68)+F58</f>
        <v>4026973.8474150002</v>
      </c>
    </row>
    <row r="70" spans="1:6" ht="17.100000000000001" customHeight="1">
      <c r="A70" s="120"/>
      <c r="B70" s="121"/>
      <c r="C70" s="121"/>
      <c r="D70" s="121"/>
      <c r="E70" s="89"/>
      <c r="F70" s="90"/>
    </row>
    <row r="71" spans="1:6" ht="51.6" customHeight="1">
      <c r="A71" s="127"/>
      <c r="B71" s="121"/>
      <c r="C71" s="121"/>
      <c r="D71" s="121"/>
      <c r="E71" s="89"/>
      <c r="F71" s="90"/>
    </row>
    <row r="72" spans="1:6" ht="17.100000000000001" customHeight="1">
      <c r="A72" s="128"/>
      <c r="B72" s="121"/>
      <c r="C72" s="121"/>
      <c r="D72" s="121"/>
      <c r="E72" s="89"/>
      <c r="F72" s="90"/>
    </row>
    <row r="73" spans="1:6" ht="17.100000000000001" customHeight="1">
      <c r="A73" s="125"/>
      <c r="B73" s="121"/>
      <c r="C73" s="121"/>
      <c r="D73" s="121"/>
      <c r="E73" s="89"/>
      <c r="F73" s="90"/>
    </row>
    <row r="74" spans="1:6" ht="17.100000000000001" customHeight="1">
      <c r="A74" s="120"/>
      <c r="B74" s="121"/>
      <c r="C74" s="121"/>
      <c r="D74" s="121"/>
      <c r="E74" s="91"/>
      <c r="F74" s="90"/>
    </row>
    <row r="75" spans="1:6" ht="17.100000000000001" customHeight="1">
      <c r="A75" s="120"/>
      <c r="B75" s="121"/>
      <c r="C75" s="121"/>
      <c r="D75" s="121"/>
      <c r="E75" s="91"/>
      <c r="F75" s="90"/>
    </row>
    <row r="76" spans="1:6" ht="17.100000000000001" customHeight="1">
      <c r="A76" s="120"/>
      <c r="B76" s="121"/>
      <c r="C76" s="121"/>
      <c r="D76" s="121"/>
      <c r="E76" s="91"/>
      <c r="F76" s="90"/>
    </row>
    <row r="77" spans="1:6" ht="17.100000000000001" customHeight="1">
      <c r="A77" s="120"/>
      <c r="B77" s="121"/>
      <c r="C77" s="121"/>
      <c r="D77" s="121"/>
      <c r="E77" s="91"/>
      <c r="F77" s="90"/>
    </row>
    <row r="78" spans="1:6" ht="17.100000000000001" customHeight="1">
      <c r="A78" s="120"/>
      <c r="B78" s="121"/>
      <c r="C78" s="121"/>
      <c r="D78" s="121"/>
      <c r="E78" s="91"/>
      <c r="F78" s="90"/>
    </row>
  </sheetData>
  <mergeCells count="34">
    <mergeCell ref="A15:F15"/>
    <mergeCell ref="C1:F1"/>
    <mergeCell ref="A1:B3"/>
    <mergeCell ref="A66:D66"/>
    <mergeCell ref="C17:F17"/>
    <mergeCell ref="C26:F26"/>
    <mergeCell ref="A16:A17"/>
    <mergeCell ref="A25:A26"/>
    <mergeCell ref="C33:F33"/>
    <mergeCell ref="A32:A33"/>
    <mergeCell ref="C43:F43"/>
    <mergeCell ref="A58:D58"/>
    <mergeCell ref="A59:D59"/>
    <mergeCell ref="A71:D71"/>
    <mergeCell ref="A72:D72"/>
    <mergeCell ref="A64:D64"/>
    <mergeCell ref="A65:D65"/>
    <mergeCell ref="A67:D67"/>
    <mergeCell ref="A77:D77"/>
    <mergeCell ref="A78:D78"/>
    <mergeCell ref="A42:A43"/>
    <mergeCell ref="C50:F50"/>
    <mergeCell ref="A49:A50"/>
    <mergeCell ref="A62:D62"/>
    <mergeCell ref="A63:D63"/>
    <mergeCell ref="A61:D61"/>
    <mergeCell ref="A73:D73"/>
    <mergeCell ref="A69:D69"/>
    <mergeCell ref="A74:D74"/>
    <mergeCell ref="A75:D75"/>
    <mergeCell ref="A76:D76"/>
    <mergeCell ref="A60:D60"/>
    <mergeCell ref="A68:D68"/>
    <mergeCell ref="A70:D70"/>
  </mergeCells>
  <pageMargins left="0.75" right="0.75" top="0.75" bottom="1.5" header="0.25" footer="0.25"/>
  <pageSetup scale="70" orientation="portrait" r:id="rId1"/>
  <headerFooter>
    <oddFooter>&amp;C&amp;"Helvetica Neue Light,Regular"&amp;10&amp;K000000&amp;P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7"/>
  <sheetViews>
    <sheetView topLeftCell="A10" workbookViewId="0">
      <selection activeCell="J45" sqref="J45"/>
    </sheetView>
  </sheetViews>
  <sheetFormatPr baseColWidth="10" defaultColWidth="11.44140625" defaultRowHeight="13.2"/>
  <cols>
    <col min="1" max="1" width="13.109375" style="4" customWidth="1"/>
    <col min="2" max="2" width="45.6640625" style="4" customWidth="1"/>
    <col min="3" max="3" width="10" style="4" bestFit="1" customWidth="1"/>
    <col min="4" max="4" width="4.88671875" style="4" customWidth="1"/>
    <col min="5" max="5" width="17.6640625" style="4" customWidth="1"/>
    <col min="6" max="6" width="18.44140625" style="4" customWidth="1"/>
    <col min="7" max="7" width="13.109375" style="4" customWidth="1"/>
    <col min="8" max="8" width="20.6640625" style="4" customWidth="1"/>
    <col min="9" max="16384" width="11.44140625" style="4"/>
  </cols>
  <sheetData>
    <row r="1" spans="1:7" ht="22.2">
      <c r="A1" s="3"/>
      <c r="F1" s="4" t="s">
        <v>44</v>
      </c>
    </row>
    <row r="2" spans="1:7" ht="22.2">
      <c r="A2" s="3"/>
    </row>
    <row r="3" spans="1:7" ht="22.2">
      <c r="A3" s="3"/>
    </row>
    <row r="4" spans="1:7" ht="22.2">
      <c r="A4" s="3"/>
    </row>
    <row r="5" spans="1:7" ht="13.8" thickBot="1">
      <c r="A5" s="6" t="s">
        <v>45</v>
      </c>
    </row>
    <row r="6" spans="1:7" ht="18" thickBot="1">
      <c r="A6" s="7" t="s">
        <v>46</v>
      </c>
      <c r="C6" s="137" t="s">
        <v>47</v>
      </c>
      <c r="D6" s="138"/>
      <c r="E6" s="138"/>
      <c r="F6" s="139"/>
      <c r="G6" s="8"/>
    </row>
    <row r="7" spans="1:7" ht="17.399999999999999">
      <c r="A7" s="9" t="s">
        <v>48</v>
      </c>
      <c r="C7" s="10"/>
      <c r="D7" s="10"/>
      <c r="E7" s="10"/>
      <c r="F7" s="10"/>
      <c r="G7" s="10"/>
    </row>
    <row r="8" spans="1:7">
      <c r="A8" s="140" t="s">
        <v>49</v>
      </c>
      <c r="B8" s="140"/>
    </row>
    <row r="9" spans="1:7">
      <c r="A9" s="12"/>
      <c r="B9" s="12"/>
      <c r="C9" s="13" t="s">
        <v>0</v>
      </c>
      <c r="D9" s="43"/>
      <c r="E9" s="135">
        <v>247</v>
      </c>
      <c r="F9" s="136"/>
      <c r="G9" s="14"/>
    </row>
    <row r="10" spans="1:7" ht="34.5" customHeight="1">
      <c r="A10" s="15" t="s">
        <v>50</v>
      </c>
      <c r="B10" s="16" t="s">
        <v>51</v>
      </c>
      <c r="C10" s="13" t="s">
        <v>52</v>
      </c>
      <c r="D10" s="43"/>
      <c r="E10" s="141">
        <v>46129</v>
      </c>
      <c r="F10" s="142"/>
      <c r="G10" s="17"/>
    </row>
    <row r="11" spans="1:7" ht="13.8">
      <c r="A11" s="15" t="s">
        <v>53</v>
      </c>
      <c r="B11" s="18" t="s">
        <v>54</v>
      </c>
      <c r="C11" s="13" t="s">
        <v>55</v>
      </c>
      <c r="D11" s="43"/>
      <c r="E11" s="135" t="s">
        <v>56</v>
      </c>
      <c r="F11" s="136"/>
      <c r="G11" s="14"/>
    </row>
    <row r="12" spans="1:7" ht="13.8">
      <c r="A12" s="15" t="s">
        <v>57</v>
      </c>
      <c r="B12" s="18" t="s">
        <v>58</v>
      </c>
      <c r="C12" s="13" t="s">
        <v>59</v>
      </c>
      <c r="D12" s="43"/>
      <c r="E12" s="135" t="s">
        <v>60</v>
      </c>
      <c r="F12" s="136"/>
      <c r="G12" s="14"/>
    </row>
    <row r="13" spans="1:7">
      <c r="A13" s="15" t="s">
        <v>61</v>
      </c>
      <c r="B13" s="19" t="s">
        <v>62</v>
      </c>
      <c r="C13" s="13" t="s">
        <v>63</v>
      </c>
      <c r="D13" s="43"/>
      <c r="E13" s="135" t="s">
        <v>64</v>
      </c>
      <c r="F13" s="136"/>
      <c r="G13" s="14"/>
    </row>
    <row r="14" spans="1:7" s="20" customFormat="1">
      <c r="A14" s="39" t="s">
        <v>65</v>
      </c>
      <c r="B14" s="39" t="s">
        <v>1</v>
      </c>
      <c r="C14" s="39" t="s">
        <v>66</v>
      </c>
      <c r="D14" s="39"/>
      <c r="E14" s="39" t="s">
        <v>67</v>
      </c>
      <c r="F14" s="39" t="s">
        <v>68</v>
      </c>
      <c r="G14" s="5"/>
    </row>
    <row r="15" spans="1:7" ht="18" thickBot="1">
      <c r="A15" s="21"/>
      <c r="B15" s="44"/>
      <c r="C15" s="44"/>
      <c r="D15" s="44"/>
      <c r="E15" s="22"/>
      <c r="F15" s="22"/>
      <c r="G15" s="23"/>
    </row>
    <row r="16" spans="1:7" ht="18" thickBot="1">
      <c r="A16" s="42"/>
      <c r="B16" s="46" t="s">
        <v>6</v>
      </c>
      <c r="C16" s="47">
        <v>266</v>
      </c>
      <c r="D16" s="48" t="s">
        <v>7</v>
      </c>
      <c r="F16" s="22"/>
      <c r="G16" s="23"/>
    </row>
    <row r="17" spans="1:8" ht="17.399999999999999">
      <c r="A17" s="42"/>
      <c r="B17" s="45" t="s">
        <v>8</v>
      </c>
      <c r="C17" s="45"/>
      <c r="D17" s="45"/>
      <c r="E17" s="22"/>
      <c r="F17" s="22"/>
      <c r="G17" s="23"/>
    </row>
    <row r="18" spans="1:8" ht="15.75" customHeight="1">
      <c r="A18" s="24">
        <v>1</v>
      </c>
      <c r="B18" s="40" t="s">
        <v>9</v>
      </c>
      <c r="C18" s="41">
        <v>266</v>
      </c>
      <c r="D18" s="41"/>
      <c r="E18" s="41">
        <v>138.6</v>
      </c>
      <c r="F18" s="41">
        <f>+C18*E18</f>
        <v>36867.599999999999</v>
      </c>
      <c r="G18" s="23"/>
      <c r="H18" s="26"/>
    </row>
    <row r="19" spans="1:8" ht="27.6">
      <c r="A19" s="24"/>
      <c r="B19" s="40" t="s">
        <v>10</v>
      </c>
      <c r="C19" s="41">
        <v>1</v>
      </c>
      <c r="D19" s="41"/>
      <c r="E19" s="41">
        <v>80000</v>
      </c>
      <c r="F19" s="41">
        <f t="shared" ref="F19:F23" si="0">+C19*E19</f>
        <v>80000</v>
      </c>
      <c r="G19" s="11"/>
      <c r="H19" s="26"/>
    </row>
    <row r="20" spans="1:8" ht="13.8">
      <c r="A20" s="24"/>
      <c r="B20" s="40" t="s">
        <v>12</v>
      </c>
      <c r="C20" s="41">
        <v>66</v>
      </c>
      <c r="D20" s="41"/>
      <c r="E20" s="41">
        <v>396</v>
      </c>
      <c r="F20" s="41">
        <f t="shared" si="0"/>
        <v>26136</v>
      </c>
      <c r="G20" s="11"/>
      <c r="H20" s="26"/>
    </row>
    <row r="21" spans="1:8" ht="13.8">
      <c r="A21" s="24"/>
      <c r="B21" s="40" t="s">
        <v>14</v>
      </c>
      <c r="C21" s="41">
        <v>266</v>
      </c>
      <c r="D21" s="41"/>
      <c r="E21" s="41">
        <v>297</v>
      </c>
      <c r="F21" s="41">
        <f t="shared" si="0"/>
        <v>79002</v>
      </c>
      <c r="G21" s="11"/>
      <c r="H21" s="26"/>
    </row>
    <row r="22" spans="1:8" ht="13.8">
      <c r="A22" s="24"/>
      <c r="B22" s="40" t="s">
        <v>15</v>
      </c>
      <c r="C22" s="41">
        <v>266</v>
      </c>
      <c r="D22" s="41"/>
      <c r="E22" s="41">
        <v>1287</v>
      </c>
      <c r="F22" s="41">
        <f t="shared" si="0"/>
        <v>342342</v>
      </c>
      <c r="G22" s="11"/>
      <c r="H22" s="26"/>
    </row>
    <row r="23" spans="1:8" ht="13.8">
      <c r="A23" s="24"/>
      <c r="B23" s="40" t="s">
        <v>16</v>
      </c>
      <c r="C23" s="41">
        <v>1</v>
      </c>
      <c r="D23" s="41"/>
      <c r="E23" s="41">
        <v>15000</v>
      </c>
      <c r="F23" s="41">
        <f t="shared" si="0"/>
        <v>15000</v>
      </c>
      <c r="G23" s="29"/>
      <c r="H23" s="26"/>
    </row>
    <row r="24" spans="1:8" ht="13.8">
      <c r="A24" s="24"/>
      <c r="B24" s="30"/>
      <c r="C24" s="25"/>
      <c r="D24" s="25"/>
      <c r="E24" s="27"/>
      <c r="F24" s="28"/>
      <c r="G24" s="29"/>
      <c r="H24" s="26"/>
    </row>
    <row r="25" spans="1:8" ht="13.8">
      <c r="A25" s="24"/>
      <c r="B25" s="30"/>
      <c r="C25" s="25"/>
      <c r="D25" s="25"/>
      <c r="E25" s="27"/>
      <c r="F25" s="28"/>
      <c r="G25" s="29"/>
      <c r="H25" s="26"/>
    </row>
    <row r="26" spans="1:8" ht="13.8">
      <c r="A26" s="38"/>
      <c r="B26" s="55" t="s">
        <v>6</v>
      </c>
      <c r="C26" s="56">
        <v>266</v>
      </c>
      <c r="D26" s="57" t="s">
        <v>7</v>
      </c>
      <c r="E26" s="58"/>
      <c r="F26" s="59">
        <f ca="1">SUM(F2:F34)</f>
        <v>0</v>
      </c>
      <c r="G26" s="29"/>
      <c r="H26" s="26"/>
    </row>
    <row r="27" spans="1:8" ht="27.6">
      <c r="A27" s="38"/>
      <c r="B27" s="55" t="s">
        <v>8</v>
      </c>
      <c r="C27" s="143"/>
      <c r="D27" s="144"/>
      <c r="E27" s="144"/>
      <c r="F27" s="144"/>
      <c r="G27" s="29"/>
      <c r="H27" s="26"/>
    </row>
    <row r="28" spans="1:8" ht="13.8">
      <c r="A28" s="38"/>
      <c r="B28" s="60" t="s">
        <v>9</v>
      </c>
      <c r="C28" s="61">
        <v>266</v>
      </c>
      <c r="D28" s="57" t="s">
        <v>7</v>
      </c>
      <c r="E28" s="58">
        <v>138.6</v>
      </c>
      <c r="F28" s="62">
        <f>E28*C28</f>
        <v>36867.599999999999</v>
      </c>
      <c r="G28" s="29"/>
      <c r="H28" s="26"/>
    </row>
    <row r="29" spans="1:8" ht="27.6">
      <c r="A29" s="38"/>
      <c r="B29" s="60" t="s">
        <v>10</v>
      </c>
      <c r="C29" s="61">
        <v>1</v>
      </c>
      <c r="D29" s="57" t="s">
        <v>11</v>
      </c>
      <c r="E29" s="58">
        <v>86350</v>
      </c>
      <c r="F29" s="62" cm="1">
        <f t="array" ref="F29">E29*C29</f>
        <v>86350</v>
      </c>
      <c r="G29" s="29"/>
      <c r="H29" s="26"/>
    </row>
    <row r="30" spans="1:8" ht="13.8">
      <c r="A30" s="38"/>
      <c r="B30" s="60" t="s">
        <v>12</v>
      </c>
      <c r="C30" s="61">
        <v>66</v>
      </c>
      <c r="D30" s="57" t="s">
        <v>13</v>
      </c>
      <c r="E30" s="58">
        <v>396</v>
      </c>
      <c r="F30" s="62" cm="1">
        <f t="array" ref="F30">E30*C30</f>
        <v>26136</v>
      </c>
      <c r="G30" s="29"/>
      <c r="H30" s="26"/>
    </row>
    <row r="31" spans="1:8" ht="13.8">
      <c r="A31" s="38"/>
      <c r="B31" s="60" t="s">
        <v>14</v>
      </c>
      <c r="C31" s="61">
        <v>266</v>
      </c>
      <c r="D31" s="57" t="s">
        <v>7</v>
      </c>
      <c r="E31" s="58">
        <v>297</v>
      </c>
      <c r="F31" s="62" cm="1">
        <f t="array" ref="F31">E31*C31</f>
        <v>79002</v>
      </c>
      <c r="G31" s="29"/>
      <c r="H31" s="26"/>
    </row>
    <row r="32" spans="1:8" ht="13.8">
      <c r="A32" s="38"/>
      <c r="B32" s="60" t="s">
        <v>15</v>
      </c>
      <c r="C32" s="61">
        <v>266</v>
      </c>
      <c r="D32" s="57" t="s">
        <v>7</v>
      </c>
      <c r="E32" s="58">
        <v>1200</v>
      </c>
      <c r="F32" s="62" cm="1">
        <f t="array" ref="F32">E32*C32</f>
        <v>319200</v>
      </c>
      <c r="G32" s="29"/>
      <c r="H32" s="26"/>
    </row>
    <row r="33" spans="1:8" ht="13.8">
      <c r="A33" s="38"/>
      <c r="B33" s="60" t="s">
        <v>16</v>
      </c>
      <c r="C33" s="61">
        <v>1</v>
      </c>
      <c r="D33" s="57" t="s">
        <v>11</v>
      </c>
      <c r="E33" s="58">
        <v>26086.5</v>
      </c>
      <c r="F33" s="62" cm="1">
        <f t="array" ref="F33">E33*C33</f>
        <v>26086.5</v>
      </c>
      <c r="G33" s="29"/>
      <c r="H33" s="26"/>
    </row>
    <row r="34" spans="1:8" ht="13.8">
      <c r="A34" s="38"/>
      <c r="B34" s="60"/>
      <c r="C34" s="56"/>
      <c r="D34" s="57"/>
      <c r="E34" s="58"/>
      <c r="F34" s="63"/>
      <c r="G34" s="29"/>
      <c r="H34" s="26"/>
    </row>
    <row r="35" spans="1:8" ht="13.8">
      <c r="A35" s="38"/>
      <c r="B35" s="55" t="s">
        <v>17</v>
      </c>
      <c r="C35" s="56">
        <v>465</v>
      </c>
      <c r="D35" s="57" t="s">
        <v>7</v>
      </c>
      <c r="E35" s="58"/>
      <c r="F35" s="59">
        <f>SUM(F37:F40)</f>
        <v>742764</v>
      </c>
      <c r="G35" s="29"/>
      <c r="H35" s="26"/>
    </row>
    <row r="36" spans="1:8" ht="27.6">
      <c r="A36" s="38"/>
      <c r="B36" s="55" t="s">
        <v>8</v>
      </c>
      <c r="C36" s="143"/>
      <c r="D36" s="144"/>
      <c r="E36" s="144"/>
      <c r="F36" s="144"/>
      <c r="G36" s="29"/>
      <c r="H36" s="26"/>
    </row>
    <row r="37" spans="1:8" ht="13.8">
      <c r="A37" s="38"/>
      <c r="B37" s="60" t="s">
        <v>9</v>
      </c>
      <c r="C37" s="56">
        <v>465</v>
      </c>
      <c r="D37" s="57" t="s">
        <v>7</v>
      </c>
      <c r="E37" s="58">
        <v>138.6</v>
      </c>
      <c r="F37" s="62" cm="1">
        <f t="array" ref="F37">E37*C37</f>
        <v>64449</v>
      </c>
      <c r="G37" s="29"/>
      <c r="H37" s="26"/>
    </row>
    <row r="38" spans="1:8" ht="13.8">
      <c r="A38" s="38"/>
      <c r="B38" s="60" t="s">
        <v>14</v>
      </c>
      <c r="C38" s="61">
        <v>465</v>
      </c>
      <c r="D38" s="57" t="s">
        <v>7</v>
      </c>
      <c r="E38" s="58">
        <v>297</v>
      </c>
      <c r="F38" s="62" cm="1">
        <f t="array" ref="F38">E38*C38</f>
        <v>138105</v>
      </c>
      <c r="G38" s="29"/>
      <c r="H38" s="26"/>
    </row>
    <row r="39" spans="1:8" ht="13.8">
      <c r="A39" s="38"/>
      <c r="B39" s="60" t="s">
        <v>15</v>
      </c>
      <c r="C39" s="56">
        <v>465</v>
      </c>
      <c r="D39" s="57" t="s">
        <v>7</v>
      </c>
      <c r="E39" s="58">
        <v>1100</v>
      </c>
      <c r="F39" s="62">
        <f>E39*C39</f>
        <v>511500</v>
      </c>
      <c r="G39" s="29"/>
      <c r="H39" s="26"/>
    </row>
    <row r="40" spans="1:8" ht="13.8">
      <c r="A40" s="38"/>
      <c r="B40" s="60" t="s">
        <v>16</v>
      </c>
      <c r="C40" s="56">
        <v>1</v>
      </c>
      <c r="D40" s="57" t="s">
        <v>11</v>
      </c>
      <c r="E40" s="58">
        <v>28710</v>
      </c>
      <c r="F40" s="62" cm="1">
        <f t="array" ref="F40">E40*C40</f>
        <v>28710</v>
      </c>
      <c r="G40" s="29"/>
      <c r="H40" s="26"/>
    </row>
    <row r="41" spans="1:8" ht="13.8">
      <c r="A41" s="38"/>
      <c r="B41" s="60"/>
      <c r="C41" s="56"/>
      <c r="D41" s="57"/>
      <c r="E41" s="58"/>
      <c r="F41" s="62"/>
      <c r="G41" s="29"/>
      <c r="H41" s="26"/>
    </row>
    <row r="42" spans="1:8" ht="13.8">
      <c r="A42" s="38"/>
      <c r="B42" s="55" t="s">
        <v>18</v>
      </c>
      <c r="C42" s="56">
        <v>315</v>
      </c>
      <c r="D42" s="57" t="s">
        <v>7</v>
      </c>
      <c r="E42" s="58"/>
      <c r="F42" s="59" cm="1">
        <f t="array" ref="F42">SUM(F44:F50)</f>
        <v>1309198</v>
      </c>
      <c r="G42" s="29"/>
      <c r="H42" s="26"/>
    </row>
    <row r="43" spans="1:8" ht="27.6">
      <c r="A43" s="38"/>
      <c r="B43" s="55" t="s">
        <v>19</v>
      </c>
      <c r="C43" s="143"/>
      <c r="D43" s="144"/>
      <c r="E43" s="144"/>
      <c r="F43" s="144"/>
      <c r="G43" s="29"/>
      <c r="H43" s="26"/>
    </row>
    <row r="44" spans="1:8" ht="13.8">
      <c r="A44" s="38"/>
      <c r="B44" s="60" t="s">
        <v>9</v>
      </c>
      <c r="C44" s="56">
        <v>315</v>
      </c>
      <c r="D44" s="57" t="s">
        <v>7</v>
      </c>
      <c r="E44" s="58">
        <v>138.6</v>
      </c>
      <c r="F44" s="62" cm="1">
        <f t="array" ref="F44">E44*C44</f>
        <v>43659</v>
      </c>
      <c r="G44" s="29"/>
      <c r="H44" s="26"/>
    </row>
    <row r="45" spans="1:8" ht="27.6">
      <c r="A45" s="38"/>
      <c r="B45" s="60" t="s">
        <v>10</v>
      </c>
      <c r="C45" s="56">
        <v>1</v>
      </c>
      <c r="D45" s="57" t="s">
        <v>11</v>
      </c>
      <c r="E45" s="58">
        <v>101200</v>
      </c>
      <c r="F45" s="62" cm="1">
        <f t="array" ref="F45">E45*C45</f>
        <v>101200</v>
      </c>
      <c r="G45" s="29"/>
      <c r="H45" s="26"/>
    </row>
    <row r="46" spans="1:8" ht="13.8">
      <c r="A46" s="38"/>
      <c r="B46" s="60" t="s">
        <v>20</v>
      </c>
      <c r="C46" s="56">
        <v>315</v>
      </c>
      <c r="D46" s="57" t="s">
        <v>7</v>
      </c>
      <c r="E46" s="58">
        <v>2128.5</v>
      </c>
      <c r="F46" s="62" cm="1">
        <f t="array" ref="F46">E46*C46</f>
        <v>670477.5</v>
      </c>
      <c r="G46" s="29"/>
      <c r="H46" s="26"/>
    </row>
    <row r="47" spans="1:8" ht="13.8">
      <c r="A47" s="38"/>
      <c r="B47" s="60" t="s">
        <v>12</v>
      </c>
      <c r="C47" s="56">
        <v>70</v>
      </c>
      <c r="D47" s="57" t="s">
        <v>13</v>
      </c>
      <c r="E47" s="58">
        <v>396</v>
      </c>
      <c r="F47" s="62" cm="1">
        <f t="array" ref="F47">E47*C47</f>
        <v>27720</v>
      </c>
      <c r="G47" s="29"/>
      <c r="H47" s="26"/>
    </row>
    <row r="48" spans="1:8" ht="13.8">
      <c r="A48" s="38"/>
      <c r="B48" s="60" t="s">
        <v>14</v>
      </c>
      <c r="C48" s="61">
        <v>315</v>
      </c>
      <c r="D48" s="57" t="s">
        <v>7</v>
      </c>
      <c r="E48" s="58">
        <v>297</v>
      </c>
      <c r="F48" s="62" cm="1">
        <f t="array" ref="F48">E48*C48</f>
        <v>93555</v>
      </c>
      <c r="G48" s="29"/>
      <c r="H48" s="26"/>
    </row>
    <row r="49" spans="1:8" ht="13.8">
      <c r="A49" s="38"/>
      <c r="B49" s="60" t="s">
        <v>15</v>
      </c>
      <c r="C49" s="56">
        <v>315</v>
      </c>
      <c r="D49" s="57" t="s">
        <v>7</v>
      </c>
      <c r="E49" s="58">
        <v>1100</v>
      </c>
      <c r="F49" s="62" cm="1">
        <f t="array" ref="F49">E49*C49</f>
        <v>346500</v>
      </c>
      <c r="G49" s="29"/>
      <c r="H49" s="26"/>
    </row>
    <row r="50" spans="1:8" ht="13.8">
      <c r="A50" s="38"/>
      <c r="B50" s="60" t="s">
        <v>16</v>
      </c>
      <c r="C50" s="56">
        <v>1</v>
      </c>
      <c r="D50" s="57" t="s">
        <v>11</v>
      </c>
      <c r="E50" s="58">
        <v>26086.5</v>
      </c>
      <c r="F50" s="62" cm="1">
        <f t="array" ref="F50">E50*C50</f>
        <v>26086.5</v>
      </c>
      <c r="G50" s="29"/>
      <c r="H50" s="26"/>
    </row>
    <row r="51" spans="1:8" ht="13.8">
      <c r="A51" s="38"/>
      <c r="B51" s="60"/>
      <c r="C51" s="56"/>
      <c r="D51" s="57"/>
      <c r="E51" s="58"/>
      <c r="F51" s="62"/>
      <c r="G51" s="29"/>
      <c r="H51" s="26"/>
    </row>
    <row r="52" spans="1:8" ht="13.8">
      <c r="A52" s="38"/>
      <c r="B52" s="55" t="s">
        <v>21</v>
      </c>
      <c r="C52" s="56">
        <v>35</v>
      </c>
      <c r="D52" s="57" t="s">
        <v>7</v>
      </c>
      <c r="E52" s="58"/>
      <c r="F52" s="59" cm="1">
        <f t="array" ref="F52">SUM(F54:F57)</f>
        <v>81130.5</v>
      </c>
      <c r="G52" s="29"/>
      <c r="H52" s="26"/>
    </row>
    <row r="53" spans="1:8" ht="27.6">
      <c r="A53" s="38"/>
      <c r="B53" s="55" t="s">
        <v>22</v>
      </c>
      <c r="C53" s="143"/>
      <c r="D53" s="144"/>
      <c r="E53" s="144"/>
      <c r="F53" s="144"/>
      <c r="G53" s="29"/>
      <c r="H53" s="26"/>
    </row>
    <row r="54" spans="1:8" ht="13.8">
      <c r="A54" s="38"/>
      <c r="B54" s="60" t="s">
        <v>9</v>
      </c>
      <c r="C54" s="56">
        <v>35</v>
      </c>
      <c r="D54" s="57" t="s">
        <v>7</v>
      </c>
      <c r="E54" s="58">
        <v>138.6</v>
      </c>
      <c r="F54" s="62" cm="1">
        <f t="array" ref="F54">E54*C54</f>
        <v>4851</v>
      </c>
      <c r="G54" s="29"/>
      <c r="H54" s="26"/>
    </row>
    <row r="55" spans="1:8" ht="13.8">
      <c r="A55" s="38"/>
      <c r="B55" s="60" t="s">
        <v>14</v>
      </c>
      <c r="C55" s="61">
        <v>35</v>
      </c>
      <c r="D55" s="57" t="s">
        <v>7</v>
      </c>
      <c r="E55" s="58">
        <v>297</v>
      </c>
      <c r="F55" s="62" cm="1">
        <f t="array" ref="F55">E55*C55</f>
        <v>10395</v>
      </c>
      <c r="G55" s="29"/>
      <c r="H55" s="26"/>
    </row>
    <row r="56" spans="1:8" ht="13.8">
      <c r="A56" s="38"/>
      <c r="B56" s="60" t="s">
        <v>15</v>
      </c>
      <c r="C56" s="56">
        <v>35</v>
      </c>
      <c r="D56" s="57" t="s">
        <v>7</v>
      </c>
      <c r="E56" s="58">
        <v>1386</v>
      </c>
      <c r="F56" s="62" cm="1">
        <f t="array" ref="F56">E56*C56</f>
        <v>48510</v>
      </c>
      <c r="G56" s="29"/>
      <c r="H56" s="26"/>
    </row>
    <row r="57" spans="1:8" ht="13.8">
      <c r="A57" s="38"/>
      <c r="B57" s="60" t="s">
        <v>16</v>
      </c>
      <c r="C57" s="56">
        <v>1</v>
      </c>
      <c r="D57" s="57" t="s">
        <v>11</v>
      </c>
      <c r="E57" s="58">
        <v>17374.5</v>
      </c>
      <c r="F57" s="62" cm="1">
        <f t="array" ref="F57">E57*C57</f>
        <v>17374.5</v>
      </c>
      <c r="G57" s="29"/>
      <c r="H57" s="26"/>
    </row>
    <row r="58" spans="1:8" ht="13.8">
      <c r="A58" s="38"/>
      <c r="B58" s="60"/>
      <c r="C58" s="56"/>
      <c r="D58" s="57"/>
      <c r="E58" s="58"/>
      <c r="F58" s="62"/>
      <c r="G58" s="29"/>
      <c r="H58" s="26"/>
    </row>
    <row r="59" spans="1:8" ht="27.6">
      <c r="A59" s="38"/>
      <c r="B59" s="55" t="s">
        <v>23</v>
      </c>
      <c r="C59" s="56">
        <v>35</v>
      </c>
      <c r="D59" s="57" t="s">
        <v>7</v>
      </c>
      <c r="E59" s="58"/>
      <c r="F59" s="59">
        <f>SUM(F61:F65)</f>
        <v>185440.75</v>
      </c>
      <c r="G59" s="29"/>
      <c r="H59" s="26"/>
    </row>
    <row r="60" spans="1:8" ht="27.6">
      <c r="A60" s="38"/>
      <c r="B60" s="55" t="s">
        <v>22</v>
      </c>
      <c r="C60" s="143"/>
      <c r="D60" s="144"/>
      <c r="E60" s="144"/>
      <c r="F60" s="144"/>
      <c r="G60" s="29"/>
      <c r="H60" s="26"/>
    </row>
    <row r="61" spans="1:8" ht="13.8">
      <c r="A61" s="38"/>
      <c r="B61" s="60" t="s">
        <v>9</v>
      </c>
      <c r="C61" s="56">
        <v>35</v>
      </c>
      <c r="D61" s="57" t="s">
        <v>7</v>
      </c>
      <c r="E61" s="58">
        <v>138.6</v>
      </c>
      <c r="F61" s="62" cm="1">
        <f t="array" ref="F61">E61*C61</f>
        <v>4851</v>
      </c>
      <c r="G61" s="29"/>
      <c r="H61" s="26"/>
    </row>
    <row r="62" spans="1:8" ht="29.25" customHeight="1">
      <c r="A62" s="38"/>
      <c r="B62" s="60" t="s">
        <v>10</v>
      </c>
      <c r="C62" s="56">
        <v>1</v>
      </c>
      <c r="D62" s="57" t="s">
        <v>11</v>
      </c>
      <c r="E62" s="58">
        <v>38500</v>
      </c>
      <c r="F62" s="62" cm="1">
        <f t="array" ref="F62">E62*C62</f>
        <v>38500</v>
      </c>
      <c r="G62" s="29"/>
      <c r="H62" s="26"/>
    </row>
    <row r="63" spans="1:8" ht="13.8">
      <c r="A63" s="38"/>
      <c r="B63" s="60" t="s">
        <v>24</v>
      </c>
      <c r="C63" s="56">
        <v>35</v>
      </c>
      <c r="D63" s="57" t="s">
        <v>7</v>
      </c>
      <c r="E63" s="58">
        <v>3291.75</v>
      </c>
      <c r="F63" s="62" cm="1">
        <f t="array" ref="F63">E63*C63</f>
        <v>115211.25</v>
      </c>
      <c r="G63" s="29"/>
      <c r="H63" s="26"/>
    </row>
    <row r="64" spans="1:8" ht="13.8">
      <c r="A64" s="38"/>
      <c r="B64" s="60" t="s">
        <v>12</v>
      </c>
      <c r="C64" s="56">
        <v>24</v>
      </c>
      <c r="D64" s="57" t="s">
        <v>13</v>
      </c>
      <c r="E64" s="58">
        <v>396</v>
      </c>
      <c r="F64" s="62" cm="1">
        <f t="array" ref="F64">E64*C64</f>
        <v>9504</v>
      </c>
      <c r="G64" s="29"/>
      <c r="H64" s="26"/>
    </row>
    <row r="65" spans="1:10" ht="13.8">
      <c r="A65" s="49"/>
      <c r="B65" s="50" t="s">
        <v>16</v>
      </c>
      <c r="C65" s="51">
        <v>1</v>
      </c>
      <c r="D65" s="52" t="s">
        <v>11</v>
      </c>
      <c r="E65" s="53">
        <v>17374.5</v>
      </c>
      <c r="F65" s="54" cm="1">
        <f t="array" ref="F65">E65*C65</f>
        <v>17374.5</v>
      </c>
      <c r="G65" s="29"/>
      <c r="H65" s="26"/>
    </row>
    <row r="66" spans="1:10" ht="13.8">
      <c r="A66" s="24"/>
      <c r="B66" s="30"/>
      <c r="C66" s="25"/>
      <c r="D66" s="25"/>
      <c r="E66" s="27"/>
      <c r="F66" s="28"/>
      <c r="G66" s="29"/>
    </row>
    <row r="67" spans="1:10" ht="13.8">
      <c r="A67" s="24"/>
      <c r="B67" s="30"/>
      <c r="C67" s="25"/>
      <c r="D67" s="25"/>
      <c r="E67" s="27"/>
      <c r="F67" s="28"/>
      <c r="G67" s="29"/>
    </row>
    <row r="68" spans="1:10" ht="15" customHeight="1">
      <c r="A68" s="132" t="s">
        <v>25</v>
      </c>
      <c r="B68" s="131"/>
      <c r="C68" s="131"/>
      <c r="D68" s="131"/>
      <c r="E68" s="116"/>
      <c r="F68" s="113" cm="1">
        <f t="array" aca="1" ref="F68" ca="1">F59+F52+F42+F35+F26</f>
        <v>2892175.35</v>
      </c>
      <c r="G68" s="29"/>
    </row>
    <row r="69" spans="1:10" ht="15" customHeight="1">
      <c r="A69" s="130" t="s">
        <v>26</v>
      </c>
      <c r="B69" s="131"/>
      <c r="C69" s="131"/>
      <c r="D69" s="131"/>
      <c r="E69" s="112">
        <v>0.1</v>
      </c>
      <c r="F69" s="113" cm="1">
        <f t="array" aca="1" ref="F69" ca="1">E69*F68</f>
        <v>289217.53500000003</v>
      </c>
      <c r="G69" s="29"/>
      <c r="H69" s="117"/>
      <c r="J69" s="117"/>
    </row>
    <row r="70" spans="1:10" ht="15" customHeight="1">
      <c r="A70" s="130" t="s">
        <v>27</v>
      </c>
      <c r="B70" s="131"/>
      <c r="C70" s="131"/>
      <c r="D70" s="131"/>
      <c r="E70" s="114">
        <v>0.05</v>
      </c>
      <c r="F70" s="113" cm="1">
        <f t="array" aca="1" ref="F70" ca="1">E70*F68</f>
        <v>144608.76750000002</v>
      </c>
      <c r="G70" s="29"/>
    </row>
    <row r="71" spans="1:10" ht="15" customHeight="1">
      <c r="A71" s="130" t="s">
        <v>28</v>
      </c>
      <c r="B71" s="131"/>
      <c r="C71" s="131"/>
      <c r="D71" s="131"/>
      <c r="E71" s="112">
        <v>2.5000000000000001E-2</v>
      </c>
      <c r="F71" s="113" cm="1">
        <f t="array" aca="1" ref="F71" ca="1">E71*F68</f>
        <v>72304.383750000008</v>
      </c>
      <c r="G71" s="29"/>
    </row>
    <row r="72" spans="1:10" ht="15" customHeight="1">
      <c r="A72" s="130" t="s">
        <v>29</v>
      </c>
      <c r="B72" s="131"/>
      <c r="C72" s="131"/>
      <c r="D72" s="131"/>
      <c r="E72" s="114">
        <v>0.08</v>
      </c>
      <c r="F72" s="113" cm="1">
        <f t="array" aca="1" ref="F72" ca="1">E72*F68</f>
        <v>231374.02800000002</v>
      </c>
      <c r="G72" s="29"/>
    </row>
    <row r="73" spans="1:10" ht="13.8">
      <c r="A73" s="130" t="s">
        <v>30</v>
      </c>
      <c r="B73" s="131"/>
      <c r="C73" s="131"/>
      <c r="D73" s="131"/>
      <c r="E73" s="112">
        <v>1E-3</v>
      </c>
      <c r="F73" s="113" cm="1">
        <f t="array" aca="1" ref="F73" ca="1">E73*F68</f>
        <v>2892.17535</v>
      </c>
      <c r="G73" s="29"/>
    </row>
    <row r="74" spans="1:10" ht="15" customHeight="1">
      <c r="A74" s="130" t="s">
        <v>31</v>
      </c>
      <c r="B74" s="131"/>
      <c r="C74" s="131"/>
      <c r="D74" s="131"/>
      <c r="E74" s="114">
        <v>0.03</v>
      </c>
      <c r="F74" s="113" cm="1">
        <f t="array" aca="1" ref="F74" ca="1">E74*F68</f>
        <v>86765.260500000004</v>
      </c>
      <c r="G74" s="29"/>
    </row>
    <row r="75" spans="1:10" ht="15" customHeight="1">
      <c r="A75" s="130" t="s">
        <v>32</v>
      </c>
      <c r="B75" s="131"/>
      <c r="C75" s="131"/>
      <c r="D75" s="131"/>
      <c r="E75" s="115">
        <v>0.06</v>
      </c>
      <c r="F75" s="113" cm="1">
        <f t="array" aca="1" ref="F75" ca="1">E75*F68</f>
        <v>173530.52100000001</v>
      </c>
      <c r="G75" s="29"/>
      <c r="J75" s="2"/>
    </row>
    <row r="76" spans="1:10" ht="15" customHeight="1">
      <c r="A76" s="130" t="s">
        <v>33</v>
      </c>
      <c r="B76" s="131"/>
      <c r="C76" s="131"/>
      <c r="D76" s="131"/>
      <c r="E76" s="115">
        <v>0.01</v>
      </c>
      <c r="F76" s="113" cm="1">
        <f t="array" aca="1" ref="F76" ca="1">F68*E76</f>
        <v>28921.753500000003</v>
      </c>
      <c r="G76" s="29"/>
    </row>
    <row r="77" spans="1:10" ht="15" customHeight="1">
      <c r="A77" s="130" t="s">
        <v>34</v>
      </c>
      <c r="B77" s="131"/>
      <c r="C77" s="131"/>
      <c r="D77" s="131"/>
      <c r="E77" s="114">
        <v>0.18</v>
      </c>
      <c r="F77" s="113" cm="1">
        <f t="array" aca="1" ref="F77" ca="1">E77*F69</f>
        <v>52059.156300000002</v>
      </c>
      <c r="G77" s="29"/>
      <c r="H77" s="117"/>
    </row>
    <row r="78" spans="1:10" ht="15" customHeight="1">
      <c r="A78" s="132" t="s">
        <v>35</v>
      </c>
      <c r="B78" s="131"/>
      <c r="C78" s="131"/>
      <c r="D78" s="131"/>
      <c r="E78" s="114"/>
      <c r="F78" s="113" cm="1">
        <f t="array" aca="1" ref="F78" ca="1">SUM(F69:F77)</f>
        <v>1081673.5809000002</v>
      </c>
      <c r="G78" s="29"/>
    </row>
    <row r="79" spans="1:10" ht="13.8">
      <c r="A79" s="133" t="s">
        <v>36</v>
      </c>
      <c r="B79" s="119"/>
      <c r="C79" s="119"/>
      <c r="D79" s="134"/>
      <c r="E79" s="110" t="s">
        <v>37</v>
      </c>
      <c r="F79" s="111">
        <f ca="1">SUM(F78)+F68</f>
        <v>3973848.9309</v>
      </c>
      <c r="G79" s="29"/>
    </row>
    <row r="80" spans="1:10" ht="13.8">
      <c r="A80" s="24"/>
      <c r="B80" s="30"/>
      <c r="C80" s="31"/>
      <c r="D80" s="31"/>
      <c r="E80" s="27"/>
      <c r="F80" s="28"/>
      <c r="G80" s="29"/>
    </row>
    <row r="81" spans="1:7" ht="15.6">
      <c r="A81" s="32"/>
      <c r="C81" s="33"/>
      <c r="D81" s="33"/>
      <c r="E81" s="34"/>
      <c r="F81" s="35"/>
      <c r="G81" s="29"/>
    </row>
    <row r="82" spans="1:7" ht="15.6">
      <c r="A82" s="32"/>
      <c r="C82" s="33"/>
      <c r="D82" s="33"/>
      <c r="E82" s="64"/>
      <c r="F82" s="65"/>
      <c r="G82" s="5"/>
    </row>
    <row r="83" spans="1:7" ht="15.6">
      <c r="A83" s="32"/>
      <c r="C83" s="33"/>
      <c r="D83" s="33"/>
      <c r="E83" s="64"/>
      <c r="F83" s="37"/>
      <c r="G83" s="36"/>
    </row>
    <row r="84" spans="1:7" ht="15.6">
      <c r="A84" s="32"/>
      <c r="B84" s="32"/>
      <c r="C84" s="33"/>
      <c r="D84" s="33"/>
      <c r="E84" s="64"/>
      <c r="F84" s="37"/>
      <c r="G84" s="36"/>
    </row>
    <row r="85" spans="1:7" ht="15.6">
      <c r="A85" s="32"/>
      <c r="B85" s="32"/>
      <c r="C85" s="33"/>
      <c r="D85" s="33"/>
      <c r="E85" s="33"/>
      <c r="F85" s="37"/>
      <c r="G85" s="36"/>
    </row>
    <row r="86" spans="1:7" ht="15.6">
      <c r="A86" s="32"/>
      <c r="B86" s="32"/>
      <c r="C86" s="33"/>
      <c r="D86" s="33"/>
      <c r="E86" s="33"/>
      <c r="F86" s="37"/>
      <c r="G86" s="36"/>
    </row>
    <row r="87" spans="1:7" ht="15.6">
      <c r="A87" s="32"/>
      <c r="B87" s="32"/>
      <c r="C87" s="33"/>
      <c r="D87" s="33"/>
      <c r="E87" s="33"/>
      <c r="F87" s="37"/>
      <c r="G87" s="36"/>
    </row>
  </sheetData>
  <mergeCells count="24">
    <mergeCell ref="A78:D78"/>
    <mergeCell ref="A79:D79"/>
    <mergeCell ref="E13:F13"/>
    <mergeCell ref="C6:F6"/>
    <mergeCell ref="A8:B8"/>
    <mergeCell ref="E9:F9"/>
    <mergeCell ref="E10:F10"/>
    <mergeCell ref="E11:F11"/>
    <mergeCell ref="E12:F12"/>
    <mergeCell ref="A77:D77"/>
    <mergeCell ref="C27:F27"/>
    <mergeCell ref="C36:F36"/>
    <mergeCell ref="C43:F43"/>
    <mergeCell ref="C53:F53"/>
    <mergeCell ref="C60:F60"/>
    <mergeCell ref="A68:D68"/>
    <mergeCell ref="A74:D74"/>
    <mergeCell ref="A75:D75"/>
    <mergeCell ref="A76:D76"/>
    <mergeCell ref="A69:D69"/>
    <mergeCell ref="A70:D70"/>
    <mergeCell ref="A71:D71"/>
    <mergeCell ref="A72:D72"/>
    <mergeCell ref="A73:D73"/>
  </mergeCells>
  <hyperlinks>
    <hyperlink ref="A6" r:id="rId1" display="eplynoxcorporation@gmail.com  " xr:uid="{00000000-0004-0000-0200-000000000000}"/>
  </hyperlinks>
  <pageMargins left="0.7" right="0.7" top="0.75" bottom="0.75" header="0.3" footer="0.3"/>
  <pageSetup paperSize="8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V1</vt:lpstr>
      <vt:lpstr>KAREMA</vt:lpstr>
      <vt:lpstr>eplynox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Giomar Santána Mercedes</dc:creator>
  <cp:keywords/>
  <dc:description/>
  <cp:lastModifiedBy>Giomar Santána Mercedes</cp:lastModifiedBy>
  <cp:revision/>
  <cp:lastPrinted>2026-09-17T20:52:29Z</cp:lastPrinted>
  <dcterms:created xsi:type="dcterms:W3CDTF">2026-05-08T11:41:16Z</dcterms:created>
  <dcterms:modified xsi:type="dcterms:W3CDTF">2026-09-17T20:53:08Z</dcterms:modified>
  <cp:category/>
  <cp:contentStatus/>
</cp:coreProperties>
</file>