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uanasrd-my.sharepoint.com/personal/cr_ramirez_aduanas_gob_do/Documents/escritorio/proyectos/PEDERNALES/CASETA DE PLANTA/"/>
    </mc:Choice>
  </mc:AlternateContent>
  <xr:revisionPtr revIDLastSave="0" documentId="8_{957BDBC8-59E5-434B-9B01-46158083CFF2}" xr6:coauthVersionLast="47" xr6:coauthVersionMax="47" xr10:uidLastSave="{00000000-0000-0000-0000-000000000000}"/>
  <bookViews>
    <workbookView xWindow="-120" yWindow="-120" windowWidth="25440" windowHeight="15270" xr2:uid="{559B7C87-88F1-4813-87D0-C202735F2EFE}"/>
  </bookViews>
  <sheets>
    <sheet name="Fachada pedernales" sheetId="1" r:id="rId1"/>
  </sheets>
  <definedNames>
    <definedName name="_xlnm.Print_Area" localSheetId="0">'Fachada pedernales'!$A$1:$G$73</definedName>
    <definedName name="_xlnm.Print_Titles" localSheetId="0">'Fachada pedernales'!$1:$13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50" i="1" l="1"/>
  <c r="A51" i="1" s="1"/>
  <c r="A52" i="1" s="1"/>
  <c r="A53" i="1" s="1"/>
  <c r="A54" i="1" s="1"/>
  <c r="A49" i="1"/>
  <c r="A48" i="1"/>
  <c r="F43" i="1"/>
  <c r="F42" i="1"/>
  <c r="G41" i="1" s="1"/>
  <c r="A42" i="1"/>
  <c r="A43" i="1" s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A23" i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F20" i="1"/>
  <c r="F19" i="1"/>
  <c r="A19" i="1"/>
  <c r="A20" i="1" s="1"/>
  <c r="F16" i="1"/>
  <c r="A16" i="1"/>
  <c r="F15" i="1"/>
  <c r="G14" i="1" s="1"/>
  <c r="A15" i="1"/>
  <c r="G22" i="1" l="1"/>
  <c r="G18" i="1"/>
  <c r="G45" i="1" l="1"/>
  <c r="G50" i="1" s="1"/>
  <c r="G51" i="1"/>
  <c r="G54" i="1"/>
  <c r="G48" i="1" l="1"/>
  <c r="G56" i="1" s="1"/>
  <c r="G52" i="1"/>
  <c r="G49" i="1"/>
  <c r="G53" i="1"/>
  <c r="G47" i="1" l="1"/>
  <c r="G55" i="1" s="1"/>
  <c r="G57" i="1" s="1"/>
</calcChain>
</file>

<file path=xl/sharedStrings.xml><?xml version="1.0" encoding="utf-8"?>
<sst xmlns="http://schemas.openxmlformats.org/spreadsheetml/2006/main" count="88" uniqueCount="64">
  <si>
    <t>Departamento de Ingeniería y Mantenimiento</t>
  </si>
  <si>
    <t>PRESUPUESTO ESTIMADO DE COSTOS</t>
  </si>
  <si>
    <t>Acondicionamiento de espacio para planta en Administración Pedernales, DGA.</t>
  </si>
  <si>
    <t>No.</t>
  </si>
  <si>
    <t>Descripción</t>
  </si>
  <si>
    <t>Cantidad</t>
  </si>
  <si>
    <t>Unidad</t>
  </si>
  <si>
    <t>Precio Unitario                      (RD$)</t>
  </si>
  <si>
    <t>Precio Unitario Final                    (RD$)</t>
  </si>
  <si>
    <t>Total (RD$)</t>
  </si>
  <si>
    <t>Trabajos preliminares</t>
  </si>
  <si>
    <t>Replanteo</t>
  </si>
  <si>
    <t>M2</t>
  </si>
  <si>
    <t>Limpieza continua y final (Incluye bote)</t>
  </si>
  <si>
    <t>P.A.</t>
  </si>
  <si>
    <t>Pintura</t>
  </si>
  <si>
    <t xml:space="preserve">Suministro y aplicación de 2 manos de pintura blanca 00 satinada paredes </t>
  </si>
  <si>
    <t>Suministro y aplicación de pintura gris perla para puertas de metal</t>
  </si>
  <si>
    <t>Obra gris</t>
  </si>
  <si>
    <t>Excavacion con retro excavadora para zapata de muros</t>
  </si>
  <si>
    <t>M3</t>
  </si>
  <si>
    <t>Extracciòn de capa vegetal</t>
  </si>
  <si>
    <t>Nivelaciòn y compactado de area</t>
  </si>
  <si>
    <t>Zapata de muro de 6" 0.45 x 0.25 m con hormigon industrial 210KG/cm2</t>
  </si>
  <si>
    <t>Construcción de muro de blocks de 6" BNP, Ø3/8" a 0.60M, HP=0.40m</t>
  </si>
  <si>
    <t>Construcción de muro de blocks de 6" SNP Ø3/8" a 0.60M</t>
  </si>
  <si>
    <t>Columna de (0.15x0.20) con acero:5 Ø3/8" y est de 3/8" @0.15m</t>
  </si>
  <si>
    <t>vaceado de dintel d1(0.15x0.20) con 4Ø3/8" EST-. 3/8" @0.15</t>
  </si>
  <si>
    <t>Vigas de amarre de (0.15x0.20) con acero: 4Ø3/8" y est de 3/8@0.15m</t>
  </si>
  <si>
    <t>Pañete maestreado</t>
  </si>
  <si>
    <t>mochetas de 0.20 mt</t>
  </si>
  <si>
    <t>ML</t>
  </si>
  <si>
    <t>Cantos</t>
  </si>
  <si>
    <t>Losa HA E=0.12m 3/8"@0.25m AD hormigon industrial 210Kg/cm2</t>
  </si>
  <si>
    <t>Piso HA E=0.10m malla electrosoldada de 10X10 frotado - hormigon 210KG/CM2</t>
  </si>
  <si>
    <t>Block en perimetro de techo para antepecho</t>
  </si>
  <si>
    <t>Fino en techo con su zabaleta e inclinaciòn para desague según planos</t>
  </si>
  <si>
    <t>Block calado en hueco de ventana</t>
  </si>
  <si>
    <t xml:space="preserve">Puertas </t>
  </si>
  <si>
    <t>Suministro e instalación de puerta doble de metal en area de planta de 1.70X2.10MT</t>
  </si>
  <si>
    <t>UND</t>
  </si>
  <si>
    <t xml:space="preserve">Suministro e instalacion de puerta doble de metal de  para area de combustible 1.50X2.10MT </t>
  </si>
  <si>
    <t>SUB-TOTAL GENERAL</t>
  </si>
  <si>
    <t>GASTOS INDIRECTOS</t>
  </si>
  <si>
    <t xml:space="preserve">Sub-Total </t>
  </si>
  <si>
    <t>Dirección Técnica</t>
  </si>
  <si>
    <t>%</t>
  </si>
  <si>
    <t>Seguros y Fianzas</t>
  </si>
  <si>
    <t>Gastos Administrativos</t>
  </si>
  <si>
    <t>Ley 6-86</t>
  </si>
  <si>
    <t>Transporte</t>
  </si>
  <si>
    <t>Codia</t>
  </si>
  <si>
    <t>Imprevistos</t>
  </si>
  <si>
    <t xml:space="preserve">TOTAL GENERAL </t>
  </si>
  <si>
    <t>ITBIS (18% del 10% de los Costos)</t>
  </si>
  <si>
    <t>TOTAL GENERAL PRESUPUESTADO</t>
  </si>
  <si>
    <t>Elaborado por:</t>
  </si>
  <si>
    <t>Revisado por:</t>
  </si>
  <si>
    <t>Cristhian José Ramírez Medina</t>
  </si>
  <si>
    <t>Ing. Johanna Rincón</t>
  </si>
  <si>
    <t>Aux. administrativo</t>
  </si>
  <si>
    <t>Arquitecto</t>
  </si>
  <si>
    <t>DIVISION INGENIERIA</t>
  </si>
  <si>
    <t>ENC. DIVISION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</si>
</sst>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[$-F800]dddd\,\ mmmm\ dd\,\ yyyy"/>
    <numFmt numFmtId="165" formatCode="&quot;RD$&quot;#,##0.00"/>
    <numFmt numFmtId="166" formatCode="_(&quot;RD$&quot;* #,##0.00_);_(&quot;RD$&quot;* \(#,##0.00\);_(&quot;RD$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  <font>
      <sz val="11"/>
      <color theme="1"/>
      <name val="Century Gothic"/>
      <family val="2"/>
    </font>
    <font>
      <sz val="11"/>
      <color theme="1"/>
      <name val="Calibri"/>
      <family val="2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 val="doubleAccounting"/>
      <sz val="12"/>
      <color theme="1"/>
      <name val="Calibri"/>
      <family val="2"/>
      <scheme val="minor"/>
    </font>
    <font>
      <sz val="14"/>
      <color theme="1"/>
      <name val="Century Gothic"/>
      <family val="2"/>
    </font>
    <font>
      <b/>
      <sz val="14"/>
      <color theme="1"/>
      <name val="Century Gothic"/>
      <family val="2"/>
    </font>
    <font>
      <sz val="1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2" fontId="5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" fontId="6" fillId="3" borderId="5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/>
    </xf>
    <xf numFmtId="166" fontId="6" fillId="3" borderId="5" xfId="0" applyNumberFormat="1" applyFont="1" applyFill="1" applyBorder="1" applyAlignment="1">
      <alignment horizontal="center" vertical="center"/>
    </xf>
    <xf numFmtId="166" fontId="7" fillId="3" borderId="6" xfId="0" applyNumberFormat="1" applyFont="1" applyFill="1" applyBorder="1" applyAlignment="1">
      <alignment vertical="center" wrapText="1"/>
    </xf>
    <xf numFmtId="0" fontId="8" fillId="4" borderId="0" xfId="0" applyFont="1" applyFill="1"/>
    <xf numFmtId="2" fontId="5" fillId="4" borderId="7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 wrapText="1"/>
    </xf>
    <xf numFmtId="2" fontId="6" fillId="4" borderId="7" xfId="0" applyNumberFormat="1" applyFont="1" applyFill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 vertical="center"/>
    </xf>
    <xf numFmtId="166" fontId="6" fillId="4" borderId="7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vertical="center"/>
    </xf>
    <xf numFmtId="0" fontId="6" fillId="4" borderId="7" xfId="0" applyFont="1" applyFill="1" applyBorder="1" applyAlignment="1">
      <alignment horizontal="left" vertical="center"/>
    </xf>
    <xf numFmtId="2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165" fontId="6" fillId="4" borderId="0" xfId="0" applyNumberFormat="1" applyFont="1" applyFill="1" applyAlignment="1">
      <alignment horizontal="center" vertical="center"/>
    </xf>
    <xf numFmtId="166" fontId="6" fillId="4" borderId="0" xfId="0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 wrapText="1"/>
    </xf>
    <xf numFmtId="2" fontId="6" fillId="3" borderId="10" xfId="0" applyNumberFormat="1" applyFont="1" applyFill="1" applyBorder="1" applyAlignment="1">
      <alignment horizontal="center" vertical="center" wrapText="1"/>
    </xf>
    <xf numFmtId="165" fontId="6" fillId="3" borderId="10" xfId="0" applyNumberFormat="1" applyFont="1" applyFill="1" applyBorder="1" applyAlignment="1">
      <alignment horizontal="center" vertical="center" wrapText="1"/>
    </xf>
    <xf numFmtId="166" fontId="6" fillId="3" borderId="10" xfId="0" applyNumberFormat="1" applyFont="1" applyFill="1" applyBorder="1" applyAlignment="1">
      <alignment horizontal="right" vertical="center" wrapText="1"/>
    </xf>
    <xf numFmtId="2" fontId="6" fillId="4" borderId="7" xfId="0" applyNumberFormat="1" applyFont="1" applyFill="1" applyBorder="1" applyAlignment="1">
      <alignment horizontal="center" vertical="center" wrapText="1"/>
    </xf>
    <xf numFmtId="165" fontId="6" fillId="4" borderId="7" xfId="0" applyNumberFormat="1" applyFont="1" applyFill="1" applyBorder="1" applyAlignment="1">
      <alignment horizontal="center" vertical="center" wrapText="1"/>
    </xf>
    <xf numFmtId="166" fontId="6" fillId="4" borderId="7" xfId="0" applyNumberFormat="1" applyFont="1" applyFill="1" applyBorder="1" applyAlignment="1">
      <alignment horizontal="right" vertical="center" wrapText="1"/>
    </xf>
    <xf numFmtId="166" fontId="5" fillId="4" borderId="0" xfId="0" applyNumberFormat="1" applyFont="1" applyFill="1" applyAlignment="1">
      <alignment vertical="center" wrapText="1"/>
    </xf>
    <xf numFmtId="2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166" fontId="6" fillId="4" borderId="0" xfId="0" applyNumberFormat="1" applyFont="1" applyFill="1" applyAlignment="1">
      <alignment horizontal="right" vertical="center"/>
    </xf>
    <xf numFmtId="166" fontId="5" fillId="4" borderId="0" xfId="0" applyNumberFormat="1" applyFont="1" applyFill="1" applyAlignment="1">
      <alignment vertical="center"/>
    </xf>
    <xf numFmtId="2" fontId="5" fillId="3" borderId="4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2" fontId="6" fillId="3" borderId="5" xfId="0" applyNumberFormat="1" applyFont="1" applyFill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right" vertical="center" wrapText="1"/>
    </xf>
    <xf numFmtId="166" fontId="7" fillId="4" borderId="8" xfId="0" applyNumberFormat="1" applyFont="1" applyFill="1" applyBorder="1" applyAlignment="1">
      <alignment vertical="center" wrapText="1"/>
    </xf>
    <xf numFmtId="166" fontId="7" fillId="4" borderId="0" xfId="0" applyNumberFormat="1" applyFont="1" applyFill="1" applyAlignment="1">
      <alignment vertical="center" wrapText="1"/>
    </xf>
    <xf numFmtId="2" fontId="6" fillId="4" borderId="0" xfId="0" applyNumberFormat="1" applyFont="1" applyFill="1" applyAlignment="1">
      <alignment horizontal="center" vertical="center" wrapText="1"/>
    </xf>
    <xf numFmtId="165" fontId="6" fillId="4" borderId="0" xfId="0" applyNumberFormat="1" applyFont="1" applyFill="1" applyAlignment="1">
      <alignment horizontal="center" vertical="center" wrapText="1"/>
    </xf>
    <xf numFmtId="166" fontId="6" fillId="4" borderId="0" xfId="0" applyNumberFormat="1" applyFont="1" applyFill="1" applyAlignment="1">
      <alignment horizontal="right" vertical="center" wrapText="1"/>
    </xf>
    <xf numFmtId="2" fontId="0" fillId="0" borderId="0" xfId="0" applyNumberFormat="1" applyAlignment="1">
      <alignment horizontal="center" vertical="center"/>
    </xf>
    <xf numFmtId="2" fontId="9" fillId="0" borderId="0" xfId="0" applyNumberFormat="1" applyFont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44" fontId="1" fillId="0" borderId="0" xfId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4" fontId="10" fillId="0" borderId="0" xfId="0" applyNumberFormat="1" applyFont="1" applyAlignment="1">
      <alignment vertical="center"/>
    </xf>
    <xf numFmtId="2" fontId="11" fillId="5" borderId="11" xfId="0" applyNumberFormat="1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left" vertical="center" wrapText="1"/>
    </xf>
    <xf numFmtId="2" fontId="9" fillId="5" borderId="12" xfId="0" applyNumberFormat="1" applyFont="1" applyFill="1" applyBorder="1" applyAlignment="1">
      <alignment horizontal="center" vertical="center"/>
    </xf>
    <xf numFmtId="165" fontId="9" fillId="5" borderId="12" xfId="0" applyNumberFormat="1" applyFont="1" applyFill="1" applyBorder="1" applyAlignment="1">
      <alignment horizontal="center" vertical="center"/>
    </xf>
    <xf numFmtId="44" fontId="12" fillId="5" borderId="12" xfId="0" applyNumberFormat="1" applyFont="1" applyFill="1" applyBorder="1" applyAlignment="1">
      <alignment horizontal="right" vertical="center"/>
    </xf>
    <xf numFmtId="166" fontId="13" fillId="5" borderId="13" xfId="0" applyNumberFormat="1" applyFont="1" applyFill="1" applyBorder="1" applyAlignment="1">
      <alignment vertical="center"/>
    </xf>
    <xf numFmtId="2" fontId="11" fillId="4" borderId="11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left" vertical="center" wrapText="1"/>
    </xf>
    <xf numFmtId="2" fontId="9" fillId="4" borderId="12" xfId="0" applyNumberFormat="1" applyFont="1" applyFill="1" applyBorder="1" applyAlignment="1">
      <alignment horizontal="center" vertical="center"/>
    </xf>
    <xf numFmtId="165" fontId="9" fillId="4" borderId="12" xfId="0" applyNumberFormat="1" applyFont="1" applyFill="1" applyBorder="1" applyAlignment="1">
      <alignment horizontal="center" vertical="center"/>
    </xf>
    <xf numFmtId="166" fontId="9" fillId="4" borderId="12" xfId="0" applyNumberFormat="1" applyFont="1" applyFill="1" applyBorder="1" applyAlignment="1">
      <alignment vertical="center"/>
    </xf>
    <xf numFmtId="44" fontId="12" fillId="4" borderId="12" xfId="0" applyNumberFormat="1" applyFont="1" applyFill="1" applyBorder="1" applyAlignment="1">
      <alignment horizontal="center" vertical="center"/>
    </xf>
    <xf numFmtId="166" fontId="13" fillId="4" borderId="13" xfId="0" applyNumberFormat="1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2" fontId="2" fillId="5" borderId="11" xfId="0" applyNumberFormat="1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vertical="center" wrapText="1"/>
    </xf>
    <xf numFmtId="0" fontId="2" fillId="5" borderId="12" xfId="0" applyFont="1" applyFill="1" applyBorder="1" applyAlignment="1">
      <alignment vertical="center"/>
    </xf>
    <xf numFmtId="0" fontId="2" fillId="5" borderId="12" xfId="0" applyFont="1" applyFill="1" applyBorder="1" applyAlignment="1">
      <alignment horizontal="center" vertical="center"/>
    </xf>
    <xf numFmtId="44" fontId="12" fillId="5" borderId="12" xfId="0" applyNumberFormat="1" applyFont="1" applyFill="1" applyBorder="1" applyAlignment="1">
      <alignment horizontal="right" vertical="center"/>
    </xf>
    <xf numFmtId="2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15" fillId="0" borderId="14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44" fontId="0" fillId="0" borderId="14" xfId="2" applyFont="1" applyBorder="1" applyAlignment="1">
      <alignment vertical="center"/>
    </xf>
    <xf numFmtId="44" fontId="12" fillId="0" borderId="14" xfId="0" applyNumberFormat="1" applyFont="1" applyBorder="1" applyAlignment="1">
      <alignment vertical="center"/>
    </xf>
    <xf numFmtId="2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2" fontId="15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44" fontId="0" fillId="0" borderId="7" xfId="2" applyFont="1" applyBorder="1" applyAlignment="1">
      <alignment vertical="center"/>
    </xf>
    <xf numFmtId="44" fontId="12" fillId="0" borderId="7" xfId="0" applyNumberFormat="1" applyFont="1" applyBorder="1" applyAlignment="1">
      <alignment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/>
    </xf>
    <xf numFmtId="0" fontId="2" fillId="5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right" vertical="center"/>
    </xf>
    <xf numFmtId="44" fontId="12" fillId="5" borderId="17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11" xfId="0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44" fontId="16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44" fontId="12" fillId="0" borderId="13" xfId="0" applyNumberFormat="1" applyFont="1" applyBorder="1" applyAlignment="1">
      <alignment vertical="center"/>
    </xf>
    <xf numFmtId="0" fontId="0" fillId="4" borderId="0" xfId="0" applyFill="1"/>
    <xf numFmtId="0" fontId="6" fillId="4" borderId="0" xfId="0" applyFont="1" applyFill="1"/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vertical="center"/>
    </xf>
    <xf numFmtId="0" fontId="17" fillId="4" borderId="0" xfId="0" applyFont="1" applyFill="1" applyAlignment="1">
      <alignment horizontal="center"/>
    </xf>
    <xf numFmtId="44" fontId="5" fillId="4" borderId="0" xfId="0" applyNumberFormat="1" applyFont="1" applyFill="1"/>
    <xf numFmtId="0" fontId="19" fillId="0" borderId="0" xfId="0" applyFont="1"/>
    <xf numFmtId="0" fontId="8" fillId="0" borderId="0" xfId="0" applyFont="1"/>
    <xf numFmtId="0" fontId="17" fillId="4" borderId="0" xfId="0" applyFont="1" applyFill="1"/>
    <xf numFmtId="0" fontId="18" fillId="4" borderId="0" xfId="0" applyFont="1" applyFill="1" applyAlignment="1">
      <alignment horizontal="center" vertical="top"/>
    </xf>
    <xf numFmtId="0" fontId="18" fillId="4" borderId="0" xfId="0" applyFont="1" applyFill="1" applyAlignment="1">
      <alignment wrapText="1"/>
    </xf>
    <xf numFmtId="0" fontId="18" fillId="4" borderId="0" xfId="0" applyFont="1" applyFill="1" applyAlignment="1">
      <alignment horizontal="right"/>
    </xf>
    <xf numFmtId="0" fontId="18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 vertical="top"/>
    </xf>
    <xf numFmtId="0" fontId="6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3">
    <cellStyle name="Moneda" xfId="1" builtinId="4"/>
    <cellStyle name="Moneda 3" xfId="2" xr:uid="{214885B3-3794-4D8F-8BB8-59AE3546390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73C26.A3DF19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1</xdr:col>
      <xdr:colOff>2466975</xdr:colOff>
      <xdr:row>6</xdr:row>
      <xdr:rowOff>47624</xdr:rowOff>
    </xdr:to>
    <xdr:pic>
      <xdr:nvPicPr>
        <xdr:cNvPr id="2" name="Imagen 1" descr="signature_522522716">
          <a:extLst>
            <a:ext uri="{FF2B5EF4-FFF2-40B4-BE49-F238E27FC236}">
              <a16:creationId xmlns:a16="http://schemas.microsoft.com/office/drawing/2014/main" id="{0E5525D4-15F8-40C2-B842-837F99E798C7}"/>
            </a:ext>
          </a:extLst>
        </xdr:cNvPr>
        <xdr:cNvPicPr/>
      </xdr:nvPicPr>
      <xdr:blipFill rotWithShape="1"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735"/>
        <a:stretch>
          <a:fillRect/>
        </a:stretch>
      </xdr:blipFill>
      <xdr:spPr bwMode="auto">
        <a:xfrm>
          <a:off x="28575" y="19050"/>
          <a:ext cx="2924175" cy="1171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60AA9-6D49-4878-BD4A-8313B481C4B0}">
  <sheetPr>
    <pageSetUpPr fitToPage="1"/>
  </sheetPr>
  <dimension ref="A1:W68"/>
  <sheetViews>
    <sheetView tabSelected="1" view="pageBreakPreview" topLeftCell="A19" zoomScaleNormal="100" zoomScaleSheetLayoutView="100" workbookViewId="0">
      <selection activeCell="E15" sqref="E15"/>
    </sheetView>
  </sheetViews>
  <sheetFormatPr baseColWidth="10" defaultColWidth="11.42578125" defaultRowHeight="15" x14ac:dyDescent="0.25"/>
  <cols>
    <col min="1" max="1" width="7.28515625" style="133" customWidth="1"/>
    <col min="2" max="2" width="59.5703125" style="134" customWidth="1"/>
    <col min="3" max="3" width="10.42578125" customWidth="1"/>
    <col min="4" max="4" width="8" style="135" customWidth="1"/>
    <col min="5" max="6" width="19.28515625" customWidth="1"/>
    <col min="7" max="7" width="20" customWidth="1"/>
    <col min="8" max="8" width="28.5703125" customWidth="1"/>
    <col min="9" max="9" width="12.5703125" bestFit="1" customWidth="1"/>
  </cols>
  <sheetData>
    <row r="1" spans="1:8" x14ac:dyDescent="0.25">
      <c r="A1" s="1"/>
      <c r="B1" s="1"/>
      <c r="D1"/>
      <c r="G1" s="2"/>
      <c r="H1" s="2"/>
    </row>
    <row r="2" spans="1:8" x14ac:dyDescent="0.25">
      <c r="A2" s="1"/>
      <c r="B2" s="1"/>
      <c r="D2"/>
      <c r="G2" s="2"/>
      <c r="H2" s="2"/>
    </row>
    <row r="3" spans="1:8" x14ac:dyDescent="0.25">
      <c r="A3" s="1"/>
      <c r="B3" s="1"/>
      <c r="D3"/>
      <c r="G3" s="2"/>
      <c r="H3" s="2"/>
    </row>
    <row r="4" spans="1:8" x14ac:dyDescent="0.25">
      <c r="A4" s="1"/>
      <c r="B4" s="1"/>
      <c r="D4"/>
      <c r="G4" s="2"/>
      <c r="H4" s="2"/>
    </row>
    <row r="5" spans="1:8" x14ac:dyDescent="0.25">
      <c r="A5" s="1"/>
      <c r="B5" s="1"/>
      <c r="D5"/>
      <c r="G5" s="2"/>
      <c r="H5" s="2"/>
    </row>
    <row r="6" spans="1:8" x14ac:dyDescent="0.25">
      <c r="A6" s="1"/>
      <c r="B6" s="1"/>
      <c r="D6"/>
      <c r="G6" s="2"/>
      <c r="H6" s="2"/>
    </row>
    <row r="7" spans="1:8" ht="18.75" x14ac:dyDescent="0.25">
      <c r="A7" s="3" t="s">
        <v>0</v>
      </c>
      <c r="B7" s="3"/>
      <c r="D7"/>
      <c r="H7" s="2"/>
    </row>
    <row r="8" spans="1:8" ht="18.75" x14ac:dyDescent="0.25">
      <c r="A8" s="4"/>
      <c r="B8" s="4"/>
      <c r="D8"/>
      <c r="F8" s="5">
        <v>46233</v>
      </c>
      <c r="G8" s="5"/>
      <c r="H8" s="2"/>
    </row>
    <row r="9" spans="1:8" ht="18.75" customHeight="1" x14ac:dyDescent="0.25">
      <c r="A9" s="1"/>
      <c r="B9" s="1"/>
      <c r="D9"/>
      <c r="G9" s="2"/>
      <c r="H9" s="2"/>
    </row>
    <row r="10" spans="1:8" ht="21" x14ac:dyDescent="0.35">
      <c r="A10" s="6" t="s">
        <v>1</v>
      </c>
      <c r="B10" s="6"/>
      <c r="C10" s="6"/>
      <c r="D10" s="6"/>
      <c r="E10" s="6"/>
      <c r="F10" s="6"/>
      <c r="G10" s="6"/>
      <c r="H10" s="7"/>
    </row>
    <row r="11" spans="1:8" ht="21" x14ac:dyDescent="0.25">
      <c r="A11" s="8" t="s">
        <v>2</v>
      </c>
      <c r="B11" s="8"/>
      <c r="C11" s="8"/>
      <c r="D11" s="8"/>
      <c r="E11" s="8"/>
      <c r="F11" s="8"/>
      <c r="G11" s="8"/>
      <c r="H11" s="9"/>
    </row>
    <row r="12" spans="1:8" ht="21.75" thickBot="1" x14ac:dyDescent="0.3">
      <c r="A12" s="9"/>
      <c r="B12" s="9"/>
      <c r="C12" s="9"/>
      <c r="D12" s="9"/>
      <c r="E12" s="9"/>
      <c r="F12" s="9"/>
      <c r="G12" s="9"/>
      <c r="H12" s="9"/>
    </row>
    <row r="13" spans="1:8" ht="33.75" customHeight="1" thickBot="1" x14ac:dyDescent="0.3">
      <c r="A13" s="10" t="s">
        <v>3</v>
      </c>
      <c r="B13" s="11" t="s">
        <v>4</v>
      </c>
      <c r="C13" s="12" t="s">
        <v>5</v>
      </c>
      <c r="D13" s="12" t="s">
        <v>6</v>
      </c>
      <c r="E13" s="13" t="s">
        <v>7</v>
      </c>
      <c r="F13" s="13" t="s">
        <v>8</v>
      </c>
      <c r="G13" s="14" t="s">
        <v>9</v>
      </c>
      <c r="H13" s="15"/>
    </row>
    <row r="14" spans="1:8" s="22" customFormat="1" ht="18" thickBot="1" x14ac:dyDescent="0.35">
      <c r="A14" s="16">
        <v>1</v>
      </c>
      <c r="B14" s="17" t="s">
        <v>10</v>
      </c>
      <c r="C14" s="18"/>
      <c r="D14" s="19"/>
      <c r="E14" s="20"/>
      <c r="F14" s="20"/>
      <c r="G14" s="21">
        <f>SUM(F15:F16)</f>
        <v>0</v>
      </c>
    </row>
    <row r="15" spans="1:8" s="22" customFormat="1" ht="28.5" customHeight="1" x14ac:dyDescent="0.3">
      <c r="A15" s="23">
        <f>A14+0.01</f>
        <v>1.01</v>
      </c>
      <c r="B15" s="24" t="s">
        <v>11</v>
      </c>
      <c r="C15" s="25">
        <v>25.48</v>
      </c>
      <c r="D15" s="26" t="s">
        <v>12</v>
      </c>
      <c r="E15" s="27"/>
      <c r="F15" s="27">
        <f>C15*E15</f>
        <v>0</v>
      </c>
      <c r="G15" s="28"/>
    </row>
    <row r="16" spans="1:8" s="22" customFormat="1" ht="27" customHeight="1" x14ac:dyDescent="0.3">
      <c r="A16" s="23">
        <f>A15+0.01</f>
        <v>1.02</v>
      </c>
      <c r="B16" s="29" t="s">
        <v>13</v>
      </c>
      <c r="C16" s="25">
        <v>1</v>
      </c>
      <c r="D16" s="26" t="s">
        <v>14</v>
      </c>
      <c r="E16" s="27"/>
      <c r="F16" s="27">
        <f>C16*E16</f>
        <v>0</v>
      </c>
      <c r="G16" s="28"/>
    </row>
    <row r="17" spans="1:10" s="34" customFormat="1" ht="18" thickBot="1" x14ac:dyDescent="0.3">
      <c r="A17" s="30"/>
      <c r="B17" s="31"/>
      <c r="C17" s="30"/>
      <c r="D17" s="32"/>
      <c r="E17" s="33"/>
      <c r="F17" s="33"/>
      <c r="H17" s="35"/>
      <c r="I17" s="35"/>
      <c r="J17" s="35"/>
    </row>
    <row r="18" spans="1:10" s="34" customFormat="1" ht="28.5" customHeight="1" thickBot="1" x14ac:dyDescent="0.3">
      <c r="A18" s="36">
        <v>2</v>
      </c>
      <c r="B18" s="37" t="s">
        <v>15</v>
      </c>
      <c r="C18" s="38"/>
      <c r="D18" s="39"/>
      <c r="E18" s="40"/>
      <c r="F18" s="40"/>
      <c r="G18" s="21">
        <f>SUM(F19:F20)</f>
        <v>0</v>
      </c>
      <c r="H18" s="35"/>
      <c r="I18" s="35"/>
      <c r="J18" s="35"/>
    </row>
    <row r="19" spans="1:10" s="34" customFormat="1" ht="45" customHeight="1" x14ac:dyDescent="0.25">
      <c r="A19" s="23">
        <f>A18+0.01</f>
        <v>2.0099999999999998</v>
      </c>
      <c r="B19" s="24" t="s">
        <v>16</v>
      </c>
      <c r="C19" s="41">
        <v>103.63</v>
      </c>
      <c r="D19" s="42" t="s">
        <v>12</v>
      </c>
      <c r="E19" s="43"/>
      <c r="F19" s="43">
        <f>C19*E19</f>
        <v>0</v>
      </c>
      <c r="G19" s="44"/>
      <c r="H19" s="35"/>
      <c r="I19" s="35"/>
      <c r="J19" s="35"/>
    </row>
    <row r="20" spans="1:10" s="34" customFormat="1" ht="45" customHeight="1" x14ac:dyDescent="0.25">
      <c r="A20" s="23">
        <f>A19+0.01</f>
        <v>2.0199999999999996</v>
      </c>
      <c r="B20" s="24" t="s">
        <v>17</v>
      </c>
      <c r="C20" s="41">
        <v>15.84</v>
      </c>
      <c r="D20" s="42" t="s">
        <v>12</v>
      </c>
      <c r="E20" s="43"/>
      <c r="F20" s="43">
        <f>C20*E20</f>
        <v>0</v>
      </c>
      <c r="G20" s="44"/>
      <c r="H20" s="35"/>
      <c r="I20" s="35"/>
      <c r="J20" s="35"/>
    </row>
    <row r="21" spans="1:10" s="34" customFormat="1" ht="18" customHeight="1" thickBot="1" x14ac:dyDescent="0.3">
      <c r="A21" s="45"/>
      <c r="B21" s="46"/>
      <c r="C21" s="30"/>
      <c r="D21" s="32"/>
      <c r="E21" s="47"/>
      <c r="F21" s="47"/>
      <c r="G21" s="48"/>
      <c r="H21" s="35"/>
      <c r="I21" s="35"/>
      <c r="J21" s="35"/>
    </row>
    <row r="22" spans="1:10" s="34" customFormat="1" ht="21.75" customHeight="1" thickBot="1" x14ac:dyDescent="0.3">
      <c r="A22" s="49">
        <v>3</v>
      </c>
      <c r="B22" s="50" t="s">
        <v>18</v>
      </c>
      <c r="C22" s="51"/>
      <c r="D22" s="52"/>
      <c r="E22" s="53"/>
      <c r="F22" s="53"/>
      <c r="G22" s="21">
        <f>SUM(F23:F39)</f>
        <v>0</v>
      </c>
      <c r="H22" s="35"/>
      <c r="I22" s="35"/>
      <c r="J22" s="35"/>
    </row>
    <row r="23" spans="1:10" s="34" customFormat="1" ht="42" customHeight="1" x14ac:dyDescent="0.25">
      <c r="A23" s="23">
        <f>A22+0.01</f>
        <v>3.01</v>
      </c>
      <c r="B23" s="24" t="s">
        <v>19</v>
      </c>
      <c r="C23" s="41">
        <v>2.0099999999999998</v>
      </c>
      <c r="D23" s="42" t="s">
        <v>20</v>
      </c>
      <c r="E23" s="43"/>
      <c r="F23" s="43">
        <f>C23*E23</f>
        <v>0</v>
      </c>
      <c r="G23" s="54"/>
      <c r="H23" s="35"/>
      <c r="I23" s="35"/>
      <c r="J23" s="35"/>
    </row>
    <row r="24" spans="1:10" s="34" customFormat="1" ht="23.25" customHeight="1" x14ac:dyDescent="0.25">
      <c r="A24" s="23">
        <f t="shared" ref="A24:A39" si="0">A23+0.01</f>
        <v>3.0199999999999996</v>
      </c>
      <c r="B24" s="24" t="s">
        <v>21</v>
      </c>
      <c r="C24" s="41">
        <v>1.53</v>
      </c>
      <c r="D24" s="42" t="s">
        <v>20</v>
      </c>
      <c r="E24" s="43"/>
      <c r="F24" s="43">
        <f t="shared" ref="F24:F25" si="1">C24*E24</f>
        <v>0</v>
      </c>
      <c r="G24" s="54"/>
      <c r="H24" s="35"/>
      <c r="I24" s="35"/>
      <c r="J24" s="35"/>
    </row>
    <row r="25" spans="1:10" s="34" customFormat="1" ht="24" customHeight="1" x14ac:dyDescent="0.25">
      <c r="A25" s="23">
        <f t="shared" si="0"/>
        <v>3.0299999999999994</v>
      </c>
      <c r="B25" s="24" t="s">
        <v>22</v>
      </c>
      <c r="C25" s="41">
        <v>30.68</v>
      </c>
      <c r="D25" s="42" t="s">
        <v>12</v>
      </c>
      <c r="E25" s="43"/>
      <c r="F25" s="43">
        <f t="shared" si="1"/>
        <v>0</v>
      </c>
      <c r="G25" s="54"/>
      <c r="H25" s="35"/>
      <c r="I25" s="35"/>
      <c r="J25" s="35"/>
    </row>
    <row r="26" spans="1:10" s="34" customFormat="1" ht="42" customHeight="1" x14ac:dyDescent="0.25">
      <c r="A26" s="23">
        <f t="shared" si="0"/>
        <v>3.0399999999999991</v>
      </c>
      <c r="B26" s="24" t="s">
        <v>23</v>
      </c>
      <c r="C26" s="41">
        <v>2.0099999999999998</v>
      </c>
      <c r="D26" s="42" t="s">
        <v>20</v>
      </c>
      <c r="E26" s="43"/>
      <c r="F26" s="43">
        <f>C26*E26</f>
        <v>0</v>
      </c>
      <c r="G26" s="54"/>
      <c r="H26" s="35"/>
      <c r="I26" s="35"/>
      <c r="J26" s="35"/>
    </row>
    <row r="27" spans="1:10" s="34" customFormat="1" ht="36.75" customHeight="1" x14ac:dyDescent="0.25">
      <c r="A27" s="23">
        <f t="shared" si="0"/>
        <v>3.0499999999999989</v>
      </c>
      <c r="B27" s="24" t="s">
        <v>24</v>
      </c>
      <c r="C27" s="41">
        <v>7.97</v>
      </c>
      <c r="D27" s="42" t="s">
        <v>12</v>
      </c>
      <c r="E27" s="43"/>
      <c r="F27" s="43">
        <f t="shared" ref="F27:F39" si="2">C27*E27</f>
        <v>0</v>
      </c>
      <c r="G27" s="55"/>
      <c r="H27" s="35"/>
      <c r="I27" s="35"/>
      <c r="J27" s="35"/>
    </row>
    <row r="28" spans="1:10" s="34" customFormat="1" ht="38.25" customHeight="1" x14ac:dyDescent="0.25">
      <c r="A28" s="23">
        <f t="shared" si="0"/>
        <v>3.0599999999999987</v>
      </c>
      <c r="B28" s="24" t="s">
        <v>25</v>
      </c>
      <c r="C28" s="41">
        <v>40.119999999999997</v>
      </c>
      <c r="D28" s="42" t="s">
        <v>12</v>
      </c>
      <c r="E28" s="43"/>
      <c r="F28" s="43">
        <f t="shared" si="2"/>
        <v>0</v>
      </c>
      <c r="G28" s="55"/>
      <c r="H28" s="35"/>
      <c r="I28" s="35"/>
      <c r="J28" s="35"/>
    </row>
    <row r="29" spans="1:10" s="34" customFormat="1" ht="38.25" customHeight="1" x14ac:dyDescent="0.25">
      <c r="A29" s="23">
        <f t="shared" si="0"/>
        <v>3.0699999999999985</v>
      </c>
      <c r="B29" s="24" t="s">
        <v>26</v>
      </c>
      <c r="C29" s="41">
        <v>0.52</v>
      </c>
      <c r="D29" s="42" t="s">
        <v>20</v>
      </c>
      <c r="E29" s="43"/>
      <c r="F29" s="43">
        <f t="shared" si="2"/>
        <v>0</v>
      </c>
      <c r="G29" s="55"/>
      <c r="H29" s="35"/>
      <c r="I29" s="35"/>
      <c r="J29" s="35"/>
    </row>
    <row r="30" spans="1:10" s="34" customFormat="1" ht="38.25" customHeight="1" x14ac:dyDescent="0.25">
      <c r="A30" s="23">
        <f t="shared" si="0"/>
        <v>3.0799999999999983</v>
      </c>
      <c r="B30" s="24" t="s">
        <v>27</v>
      </c>
      <c r="C30" s="41">
        <v>0.12</v>
      </c>
      <c r="D30" s="42" t="s">
        <v>20</v>
      </c>
      <c r="E30" s="43"/>
      <c r="F30" s="43">
        <f t="shared" si="2"/>
        <v>0</v>
      </c>
      <c r="G30" s="55"/>
      <c r="H30" s="35"/>
      <c r="I30" s="35"/>
      <c r="J30" s="35"/>
    </row>
    <row r="31" spans="1:10" s="34" customFormat="1" ht="38.25" customHeight="1" x14ac:dyDescent="0.25">
      <c r="A31" s="23">
        <f t="shared" si="0"/>
        <v>3.0899999999999981</v>
      </c>
      <c r="B31" s="24" t="s">
        <v>28</v>
      </c>
      <c r="C31" s="41">
        <v>0.54</v>
      </c>
      <c r="D31" s="42" t="s">
        <v>20</v>
      </c>
      <c r="E31" s="43"/>
      <c r="F31" s="43">
        <f t="shared" si="2"/>
        <v>0</v>
      </c>
      <c r="G31" s="55"/>
      <c r="H31" s="35"/>
      <c r="I31" s="35"/>
      <c r="J31" s="35"/>
    </row>
    <row r="32" spans="1:10" s="34" customFormat="1" ht="23.25" customHeight="1" x14ac:dyDescent="0.25">
      <c r="A32" s="23">
        <f t="shared" si="0"/>
        <v>3.0999999999999979</v>
      </c>
      <c r="B32" s="24" t="s">
        <v>29</v>
      </c>
      <c r="C32" s="41">
        <v>101.23</v>
      </c>
      <c r="D32" s="42" t="s">
        <v>12</v>
      </c>
      <c r="E32" s="43"/>
      <c r="F32" s="43">
        <f t="shared" si="2"/>
        <v>0</v>
      </c>
      <c r="G32" s="55"/>
      <c r="H32" s="35"/>
      <c r="I32" s="35"/>
      <c r="J32" s="35"/>
    </row>
    <row r="33" spans="1:10" s="34" customFormat="1" ht="24" customHeight="1" x14ac:dyDescent="0.25">
      <c r="A33" s="23">
        <f t="shared" si="0"/>
        <v>3.1099999999999977</v>
      </c>
      <c r="B33" s="24" t="s">
        <v>30</v>
      </c>
      <c r="C33" s="41">
        <v>11.6</v>
      </c>
      <c r="D33" s="42" t="s">
        <v>31</v>
      </c>
      <c r="E33" s="43"/>
      <c r="F33" s="43">
        <f t="shared" si="2"/>
        <v>0</v>
      </c>
      <c r="G33" s="55"/>
      <c r="H33" s="35"/>
      <c r="I33" s="35"/>
      <c r="J33" s="35"/>
    </row>
    <row r="34" spans="1:10" s="34" customFormat="1" ht="21.75" customHeight="1" x14ac:dyDescent="0.25">
      <c r="A34" s="23">
        <f t="shared" si="0"/>
        <v>3.1199999999999974</v>
      </c>
      <c r="B34" s="24" t="s">
        <v>32</v>
      </c>
      <c r="C34" s="41">
        <v>35.200000000000003</v>
      </c>
      <c r="D34" s="42" t="s">
        <v>31</v>
      </c>
      <c r="E34" s="43"/>
      <c r="F34" s="43">
        <f t="shared" si="2"/>
        <v>0</v>
      </c>
      <c r="G34" s="55"/>
      <c r="H34" s="35"/>
      <c r="I34" s="35"/>
      <c r="J34" s="35"/>
    </row>
    <row r="35" spans="1:10" s="34" customFormat="1" ht="36.75" customHeight="1" x14ac:dyDescent="0.25">
      <c r="A35" s="23">
        <f t="shared" si="0"/>
        <v>3.1299999999999972</v>
      </c>
      <c r="B35" s="24" t="s">
        <v>33</v>
      </c>
      <c r="C35" s="41">
        <v>30.68</v>
      </c>
      <c r="D35" s="42" t="s">
        <v>12</v>
      </c>
      <c r="E35" s="43"/>
      <c r="F35" s="43">
        <f t="shared" si="2"/>
        <v>0</v>
      </c>
      <c r="G35" s="55"/>
      <c r="H35" s="35"/>
      <c r="I35" s="35"/>
      <c r="J35" s="35"/>
    </row>
    <row r="36" spans="1:10" s="34" customFormat="1" ht="36" customHeight="1" x14ac:dyDescent="0.25">
      <c r="A36" s="23">
        <f t="shared" si="0"/>
        <v>3.139999999999997</v>
      </c>
      <c r="B36" s="24" t="s">
        <v>34</v>
      </c>
      <c r="C36" s="41">
        <v>24.69</v>
      </c>
      <c r="D36" s="42" t="s">
        <v>12</v>
      </c>
      <c r="E36" s="43"/>
      <c r="F36" s="43">
        <f t="shared" si="2"/>
        <v>0</v>
      </c>
      <c r="G36" s="55"/>
      <c r="H36" s="35"/>
      <c r="I36" s="35"/>
      <c r="J36" s="35"/>
    </row>
    <row r="37" spans="1:10" s="34" customFormat="1" ht="36" customHeight="1" x14ac:dyDescent="0.25">
      <c r="A37" s="23">
        <f t="shared" si="0"/>
        <v>3.1499999999999968</v>
      </c>
      <c r="B37" s="24" t="s">
        <v>35</v>
      </c>
      <c r="C37" s="41">
        <v>3.89</v>
      </c>
      <c r="D37" s="42" t="s">
        <v>12</v>
      </c>
      <c r="E37" s="43"/>
      <c r="F37" s="43">
        <f t="shared" si="2"/>
        <v>0</v>
      </c>
      <c r="G37" s="55"/>
      <c r="H37" s="35"/>
      <c r="I37" s="35"/>
      <c r="J37" s="35"/>
    </row>
    <row r="38" spans="1:10" s="34" customFormat="1" ht="36" customHeight="1" x14ac:dyDescent="0.25">
      <c r="A38" s="23">
        <f t="shared" si="0"/>
        <v>3.1599999999999966</v>
      </c>
      <c r="B38" s="24" t="s">
        <v>36</v>
      </c>
      <c r="C38" s="41">
        <v>23.6</v>
      </c>
      <c r="D38" s="42" t="s">
        <v>12</v>
      </c>
      <c r="E38" s="43"/>
      <c r="F38" s="43">
        <f t="shared" si="2"/>
        <v>0</v>
      </c>
      <c r="G38" s="55"/>
      <c r="H38" s="35"/>
      <c r="I38" s="35"/>
      <c r="J38" s="35"/>
    </row>
    <row r="39" spans="1:10" s="34" customFormat="1" ht="27.75" customHeight="1" x14ac:dyDescent="0.25">
      <c r="A39" s="23">
        <f t="shared" si="0"/>
        <v>3.1699999999999964</v>
      </c>
      <c r="B39" s="24" t="s">
        <v>37</v>
      </c>
      <c r="C39" s="41">
        <v>2.4</v>
      </c>
      <c r="D39" s="42" t="s">
        <v>12</v>
      </c>
      <c r="E39" s="43"/>
      <c r="F39" s="43">
        <f t="shared" si="2"/>
        <v>0</v>
      </c>
      <c r="G39" s="55"/>
      <c r="H39" s="35"/>
      <c r="I39" s="35"/>
      <c r="J39" s="35"/>
    </row>
    <row r="40" spans="1:10" s="34" customFormat="1" ht="19.5" customHeight="1" thickBot="1" x14ac:dyDescent="0.3">
      <c r="A40" s="45"/>
      <c r="B40" s="31"/>
      <c r="C40" s="56"/>
      <c r="D40" s="57"/>
      <c r="E40" s="58"/>
      <c r="F40" s="58"/>
      <c r="G40" s="55"/>
      <c r="H40" s="35"/>
      <c r="I40" s="35"/>
      <c r="J40" s="35"/>
    </row>
    <row r="41" spans="1:10" s="34" customFormat="1" ht="28.5" customHeight="1" thickBot="1" x14ac:dyDescent="0.3">
      <c r="A41" s="36">
        <v>4</v>
      </c>
      <c r="B41" s="37" t="s">
        <v>38</v>
      </c>
      <c r="C41" s="38"/>
      <c r="D41" s="39"/>
      <c r="E41" s="40"/>
      <c r="F41" s="40"/>
      <c r="G41" s="21">
        <f>SUM(F42:F43)</f>
        <v>0</v>
      </c>
      <c r="H41" s="35"/>
      <c r="I41" s="35"/>
      <c r="J41" s="35"/>
    </row>
    <row r="42" spans="1:10" s="34" customFormat="1" ht="43.5" customHeight="1" x14ac:dyDescent="0.25">
      <c r="A42" s="23">
        <f>A41+0.01</f>
        <v>4.01</v>
      </c>
      <c r="B42" s="24" t="s">
        <v>39</v>
      </c>
      <c r="C42" s="41">
        <v>1</v>
      </c>
      <c r="D42" s="42" t="s">
        <v>40</v>
      </c>
      <c r="E42" s="43"/>
      <c r="F42" s="43">
        <f>C42*E42</f>
        <v>0</v>
      </c>
      <c r="G42" s="55"/>
      <c r="H42" s="35"/>
      <c r="I42" s="35"/>
      <c r="J42" s="35"/>
    </row>
    <row r="43" spans="1:10" s="34" customFormat="1" ht="43.5" customHeight="1" x14ac:dyDescent="0.25">
      <c r="A43" s="23">
        <f>A42+0.01</f>
        <v>4.0199999999999996</v>
      </c>
      <c r="B43" s="24" t="s">
        <v>41</v>
      </c>
      <c r="C43" s="41">
        <v>1</v>
      </c>
      <c r="D43" s="42" t="s">
        <v>40</v>
      </c>
      <c r="E43" s="43"/>
      <c r="F43" s="43">
        <f>C43*E43</f>
        <v>0</v>
      </c>
      <c r="G43" s="55"/>
      <c r="H43" s="35"/>
      <c r="I43" s="35"/>
      <c r="J43" s="35"/>
    </row>
    <row r="44" spans="1:10" ht="16.5" thickBot="1" x14ac:dyDescent="0.3">
      <c r="A44" s="59"/>
      <c r="B44" s="60"/>
      <c r="C44" s="59"/>
      <c r="D44" s="61"/>
      <c r="E44" s="62"/>
      <c r="F44" s="63"/>
      <c r="G44" s="64"/>
      <c r="H44" s="65"/>
    </row>
    <row r="45" spans="1:10" s="34" customFormat="1" ht="20.25" customHeight="1" thickBot="1" x14ac:dyDescent="0.3">
      <c r="A45" s="66"/>
      <c r="B45" s="67"/>
      <c r="C45" s="68"/>
      <c r="D45" s="69"/>
      <c r="E45" s="70" t="s">
        <v>42</v>
      </c>
      <c r="F45" s="70"/>
      <c r="G45" s="71">
        <f>SUM(G14:G43)</f>
        <v>0</v>
      </c>
    </row>
    <row r="46" spans="1:10" s="79" customFormat="1" ht="12" customHeight="1" thickBot="1" x14ac:dyDescent="0.3">
      <c r="A46" s="72"/>
      <c r="B46" s="73"/>
      <c r="C46" s="74"/>
      <c r="D46" s="75"/>
      <c r="E46" s="76"/>
      <c r="F46" s="77"/>
      <c r="G46" s="78"/>
    </row>
    <row r="47" spans="1:10" ht="20.25" customHeight="1" thickBot="1" x14ac:dyDescent="0.3">
      <c r="A47" s="80">
        <v>6</v>
      </c>
      <c r="B47" s="81" t="s">
        <v>43</v>
      </c>
      <c r="C47" s="82"/>
      <c r="D47" s="83"/>
      <c r="E47" s="82"/>
      <c r="F47" s="84" t="s">
        <v>44</v>
      </c>
      <c r="G47" s="71">
        <f>SUM(G48:G54)</f>
        <v>0</v>
      </c>
    </row>
    <row r="48" spans="1:10" ht="20.100000000000001" customHeight="1" x14ac:dyDescent="0.25">
      <c r="A48" s="85">
        <f t="shared" ref="A48:A54" si="3">A47+0.01</f>
        <v>6.01</v>
      </c>
      <c r="B48" s="86" t="s">
        <v>45</v>
      </c>
      <c r="C48" s="87">
        <v>10</v>
      </c>
      <c r="D48" s="88" t="s">
        <v>46</v>
      </c>
      <c r="E48" s="89"/>
      <c r="F48" s="90"/>
      <c r="G48" s="91">
        <f>C48*(G45/100)</f>
        <v>0</v>
      </c>
    </row>
    <row r="49" spans="1:23" ht="20.100000000000001" customHeight="1" x14ac:dyDescent="0.25">
      <c r="A49" s="92">
        <f t="shared" si="3"/>
        <v>6.02</v>
      </c>
      <c r="B49" s="93" t="s">
        <v>47</v>
      </c>
      <c r="C49" s="94">
        <v>3.5</v>
      </c>
      <c r="D49" s="95" t="s">
        <v>46</v>
      </c>
      <c r="E49" s="96"/>
      <c r="F49" s="97"/>
      <c r="G49" s="98">
        <f>C49*(G45/100)</f>
        <v>0</v>
      </c>
    </row>
    <row r="50" spans="1:23" ht="20.100000000000001" customHeight="1" x14ac:dyDescent="0.25">
      <c r="A50" s="92">
        <f t="shared" si="3"/>
        <v>6.0299999999999994</v>
      </c>
      <c r="B50" s="93" t="s">
        <v>48</v>
      </c>
      <c r="C50" s="94">
        <v>3</v>
      </c>
      <c r="D50" s="95" t="s">
        <v>46</v>
      </c>
      <c r="E50" s="96"/>
      <c r="F50" s="97"/>
      <c r="G50" s="98">
        <f>C50*(G45/100)</f>
        <v>0</v>
      </c>
    </row>
    <row r="51" spans="1:23" ht="20.100000000000001" customHeight="1" x14ac:dyDescent="0.25">
      <c r="A51" s="92">
        <f t="shared" si="3"/>
        <v>6.0399999999999991</v>
      </c>
      <c r="B51" s="93" t="s">
        <v>49</v>
      </c>
      <c r="C51" s="94">
        <v>1</v>
      </c>
      <c r="D51" s="95" t="s">
        <v>46</v>
      </c>
      <c r="E51" s="96"/>
      <c r="F51" s="97"/>
      <c r="G51" s="98">
        <f>C51*(G45/100)</f>
        <v>0</v>
      </c>
    </row>
    <row r="52" spans="1:23" ht="20.100000000000001" customHeight="1" x14ac:dyDescent="0.25">
      <c r="A52" s="92">
        <f t="shared" si="3"/>
        <v>6.0499999999999989</v>
      </c>
      <c r="B52" s="93" t="s">
        <v>50</v>
      </c>
      <c r="C52" s="94">
        <v>2.5</v>
      </c>
      <c r="D52" s="95" t="s">
        <v>46</v>
      </c>
      <c r="E52" s="96"/>
      <c r="F52" s="97"/>
      <c r="G52" s="98">
        <f>C52*(G45/100)</f>
        <v>0</v>
      </c>
    </row>
    <row r="53" spans="1:23" ht="20.100000000000001" customHeight="1" x14ac:dyDescent="0.25">
      <c r="A53" s="92">
        <f t="shared" si="3"/>
        <v>6.0599999999999987</v>
      </c>
      <c r="B53" s="93" t="s">
        <v>51</v>
      </c>
      <c r="C53" s="94">
        <v>0.1</v>
      </c>
      <c r="D53" s="95" t="s">
        <v>46</v>
      </c>
      <c r="E53" s="96"/>
      <c r="F53" s="97"/>
      <c r="G53" s="98">
        <f>C53*(G45/100)</f>
        <v>0</v>
      </c>
    </row>
    <row r="54" spans="1:23" ht="20.100000000000001" customHeight="1" x14ac:dyDescent="0.25">
      <c r="A54" s="92">
        <f t="shared" si="3"/>
        <v>6.0699999999999985</v>
      </c>
      <c r="B54" s="93" t="s">
        <v>52</v>
      </c>
      <c r="C54" s="94">
        <v>5</v>
      </c>
      <c r="D54" s="95" t="s">
        <v>46</v>
      </c>
      <c r="E54" s="96"/>
      <c r="F54" s="97"/>
      <c r="G54" s="98">
        <f>C54*(G45/100)</f>
        <v>0</v>
      </c>
    </row>
    <row r="55" spans="1:23" ht="20.100000000000001" customHeight="1" thickBot="1" x14ac:dyDescent="0.3">
      <c r="A55" s="99"/>
      <c r="B55" s="100"/>
      <c r="C55" s="101"/>
      <c r="D55" s="102"/>
      <c r="E55" s="103" t="s">
        <v>53</v>
      </c>
      <c r="F55" s="103"/>
      <c r="G55" s="104">
        <f>SUM(G47+G45)</f>
        <v>0</v>
      </c>
    </row>
    <row r="56" spans="1:23" ht="20.100000000000001" customHeight="1" thickBot="1" x14ac:dyDescent="0.3">
      <c r="A56" s="105"/>
      <c r="B56" s="106"/>
      <c r="C56" s="64"/>
      <c r="D56" s="105"/>
      <c r="E56" s="107" t="s">
        <v>54</v>
      </c>
      <c r="F56" s="108"/>
      <c r="G56" s="109">
        <f>G48*0.18</f>
        <v>0</v>
      </c>
    </row>
    <row r="57" spans="1:23" ht="20.100000000000001" customHeight="1" thickBot="1" x14ac:dyDescent="0.3">
      <c r="A57" s="105"/>
      <c r="B57" s="106"/>
      <c r="C57" s="64"/>
      <c r="D57" s="110"/>
      <c r="E57" s="111" t="s">
        <v>55</v>
      </c>
      <c r="F57" s="112"/>
      <c r="G57" s="113">
        <f>SUM(G55:G56)</f>
        <v>0</v>
      </c>
    </row>
    <row r="61" spans="1:23" ht="17.25" x14ac:dyDescent="0.3">
      <c r="A61" s="114"/>
      <c r="B61" s="114"/>
      <c r="C61" s="46"/>
      <c r="D61" s="115"/>
      <c r="E61" s="114"/>
      <c r="F61" s="114"/>
      <c r="G61" s="46"/>
    </row>
    <row r="62" spans="1:23" s="121" customFormat="1" ht="18.75" x14ac:dyDescent="0.3">
      <c r="A62" s="22"/>
      <c r="B62" s="116" t="s">
        <v>56</v>
      </c>
      <c r="C62" s="117"/>
      <c r="D62" s="117"/>
      <c r="E62" s="118" t="s">
        <v>57</v>
      </c>
      <c r="F62" s="118"/>
      <c r="G62" s="119"/>
      <c r="H62" s="22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</row>
    <row r="63" spans="1:23" s="121" customFormat="1" ht="19.5" customHeight="1" x14ac:dyDescent="0.3">
      <c r="A63" s="22"/>
      <c r="B63" s="122"/>
      <c r="C63" s="123"/>
      <c r="D63" s="124"/>
      <c r="E63" s="122"/>
      <c r="F63" s="125"/>
      <c r="G63" s="119"/>
      <c r="H63" s="22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</row>
    <row r="64" spans="1:23" s="121" customFormat="1" ht="18.75" x14ac:dyDescent="0.3">
      <c r="A64" s="22"/>
      <c r="B64" s="122"/>
      <c r="C64" s="123"/>
      <c r="D64" s="124"/>
      <c r="E64" s="122"/>
      <c r="F64" s="125"/>
      <c r="G64" s="119"/>
      <c r="H64" s="22"/>
    </row>
    <row r="65" spans="1:8" s="121" customFormat="1" ht="18.75" x14ac:dyDescent="0.3">
      <c r="A65" s="22"/>
      <c r="B65" s="126" t="s">
        <v>58</v>
      </c>
      <c r="C65" s="123"/>
      <c r="D65" s="124"/>
      <c r="E65" s="127" t="s">
        <v>59</v>
      </c>
      <c r="F65" s="127"/>
      <c r="G65" s="119"/>
      <c r="H65" s="22"/>
    </row>
    <row r="66" spans="1:8" s="121" customFormat="1" ht="18.75" x14ac:dyDescent="0.3">
      <c r="A66" s="22"/>
      <c r="B66" s="116" t="s">
        <v>60</v>
      </c>
      <c r="C66" s="128"/>
      <c r="D66" s="128"/>
      <c r="E66" s="129" t="s">
        <v>61</v>
      </c>
      <c r="F66" s="129"/>
      <c r="G66" s="119"/>
      <c r="H66" s="22"/>
    </row>
    <row r="67" spans="1:8" s="121" customFormat="1" ht="18" x14ac:dyDescent="0.3">
      <c r="A67" s="22"/>
      <c r="B67" s="130" t="s">
        <v>62</v>
      </c>
      <c r="C67" s="131"/>
      <c r="D67" s="131"/>
      <c r="E67" s="132" t="s">
        <v>63</v>
      </c>
      <c r="F67" s="132"/>
      <c r="G67" s="119"/>
      <c r="H67" s="22"/>
    </row>
    <row r="68" spans="1:8" x14ac:dyDescent="0.25">
      <c r="A68" s="114"/>
      <c r="B68" s="114"/>
      <c r="C68" s="114"/>
      <c r="D68" s="114"/>
      <c r="E68" s="114"/>
      <c r="F68" s="114"/>
      <c r="G68" s="114"/>
    </row>
  </sheetData>
  <mergeCells count="14">
    <mergeCell ref="C67:D67"/>
    <mergeCell ref="E67:F67"/>
    <mergeCell ref="E56:F56"/>
    <mergeCell ref="E57:F57"/>
    <mergeCell ref="E62:F62"/>
    <mergeCell ref="E65:F65"/>
    <mergeCell ref="C66:D66"/>
    <mergeCell ref="E66:F66"/>
    <mergeCell ref="A7:B7"/>
    <mergeCell ref="F8:G8"/>
    <mergeCell ref="A10:G10"/>
    <mergeCell ref="A11:G11"/>
    <mergeCell ref="E45:F45"/>
    <mergeCell ref="E55:F55"/>
  </mergeCells>
  <pageMargins left="0.66" right="0.56999999999999995" top="0.57999999999999996" bottom="0.75" header="0.31496062992125984" footer="0.5"/>
  <pageSetup scale="65" fitToHeight="0" orientation="portrait" horizontalDpi="1200" verticalDpi="1200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Fachada pedernales</vt:lpstr>
      <vt:lpstr>'Fachada pedernales'!Área_de_impresión</vt:lpstr>
      <vt:lpstr>'Fachada pedernales'!Títulos_a_imprimir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Jose Ramirez Medina</dc:creator>
  <cp:lastModifiedBy>Cristhian Jose Ramirez Medina</cp:lastModifiedBy>
  <dcterms:created xsi:type="dcterms:W3CDTF">2026-07-31T21:02:56Z</dcterms:created>
  <dcterms:modified xsi:type="dcterms:W3CDTF">2026-07-31T21:03:34Z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2026-07-31T21:03:21Z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8b7d09d3-d7c8-4b3a-bbab-d052808a8d40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