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rodriguez\Desktop\1. PROCESOS DE LICITACION 2026\2. COMPRAS MENORES\INDRHI-DAF-CM-2026-00xx.. - rehabilitacion Canal Mijo\PUBLICACION\"/>
    </mc:Choice>
  </mc:AlternateContent>
  <xr:revisionPtr revIDLastSave="0" documentId="13_ncr:1_{9BEDB5F6-0F0A-4EE2-9AA1-5E3765583456}" xr6:coauthVersionLast="47" xr6:coauthVersionMax="47" xr10:uidLastSave="{00000000-0000-0000-0000-000000000000}"/>
  <bookViews>
    <workbookView xWindow="-103" yWindow="-103" windowWidth="33120" windowHeight="18000" xr2:uid="{2DBBBB33-189F-4003-8D6C-CBD5E7B5B71B}"/>
  </bookViews>
  <sheets>
    <sheet name="Listado cantidades Canal Mijo" sheetId="1" r:id="rId1"/>
  </sheets>
  <externalReferences>
    <externalReference r:id="rId2"/>
  </externalReferences>
  <definedNames>
    <definedName name="_xlnm.Print_Area" localSheetId="0">'Listado cantidades Canal Mijo'!$A$1:$G$70</definedName>
    <definedName name="_xlnm.Print_Titles" localSheetId="0">'Listado cantidades Canal Mijo'!$1:$7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5" i="1" l="1"/>
  <c r="C53" i="1"/>
  <c r="C36" i="1"/>
  <c r="C19" i="1"/>
  <c r="C18" i="1"/>
  <c r="C11" i="1"/>
  <c r="F49" i="1" l="1"/>
  <c r="F45" i="1"/>
  <c r="F36" i="1"/>
  <c r="F32" i="1"/>
  <c r="F39" i="1"/>
  <c r="F26" i="1" l="1"/>
  <c r="F20" i="1"/>
  <c r="F13" i="1"/>
  <c r="F11" i="1"/>
  <c r="F54" i="1" l="1"/>
  <c r="F14" i="1"/>
  <c r="G8" i="1" s="1"/>
  <c r="F55" i="1" l="1"/>
  <c r="F25" i="1"/>
  <c r="F24" i="1"/>
  <c r="F18" i="1"/>
  <c r="F31" i="1"/>
  <c r="F37" i="1"/>
  <c r="F53" i="1"/>
  <c r="F38" i="1"/>
  <c r="F44" i="1"/>
  <c r="F43" i="1"/>
  <c r="F19" i="1"/>
  <c r="F30" i="1"/>
  <c r="G34" i="1" l="1"/>
  <c r="G47" i="1"/>
  <c r="G22" i="1" l="1"/>
  <c r="G16" i="1"/>
  <c r="G28" i="1"/>
  <c r="G41" i="1"/>
  <c r="G51" i="1"/>
  <c r="G57" i="1" l="1"/>
  <c r="F64" i="1" s="1"/>
  <c r="F63" i="1" l="1"/>
  <c r="F66" i="1"/>
  <c r="F61" i="1"/>
  <c r="F59" i="1"/>
  <c r="F62" i="1"/>
  <c r="F65" i="1"/>
  <c r="F60" i="1"/>
  <c r="G67" i="1" l="1"/>
  <c r="G68" i="1" s="1"/>
</calcChain>
</file>

<file path=xl/sharedStrings.xml><?xml version="1.0" encoding="utf-8"?>
<sst xmlns="http://schemas.openxmlformats.org/spreadsheetml/2006/main" count="113" uniqueCount="81">
  <si>
    <t>INSTITUTO NACIONAL DE RECURSOS HIDRÁULICOS</t>
  </si>
  <si>
    <t>No.</t>
  </si>
  <si>
    <t>Descripción</t>
  </si>
  <si>
    <t>Cantidad</t>
  </si>
  <si>
    <t>UD.</t>
  </si>
  <si>
    <t>Sub-Total RD$</t>
  </si>
  <si>
    <t>1.1.1</t>
  </si>
  <si>
    <t>1.1.2</t>
  </si>
  <si>
    <t>UD</t>
  </si>
  <si>
    <t>Metalaria:</t>
  </si>
  <si>
    <t>Limpieza y mantenimiento de compuertas (15 ud de 0.40m x 0.40m) y (8ud de 0.30m x 0.30m)</t>
  </si>
  <si>
    <t>Limpieza, remoción de oxido y aplicación pintura anticorrosiva</t>
  </si>
  <si>
    <t>Sustitución de Compuerta de Centro de 0.60M x 0.60M en ( E-6+540, 7+329.38, 9+900 ,9+093, 10+412.28, 10+967.97 )</t>
  </si>
  <si>
    <t>Desmontaje de compuertas existentes</t>
  </si>
  <si>
    <t>Suministro, instalación y calibración de compuertas de 0.60m x 0.60m</t>
  </si>
  <si>
    <t>3.1.1</t>
  </si>
  <si>
    <t>3.1.2</t>
  </si>
  <si>
    <t>Sustitución de compuerta  0.30m x 0.30m (Tipo guillotina)</t>
  </si>
  <si>
    <t>Sustitución de compuerta  0.40m x 0.40m (Tipo guillotina)</t>
  </si>
  <si>
    <t xml:space="preserve">Mantenimiento de compuertas (4 ud de 0.40m x 0.40m) y (2ud de 0.30m x 0.30m) (incluye: Limpieza, remoción de oxido y aplicación pintura industrial anticorrosiva) </t>
  </si>
  <si>
    <t>4.1.1</t>
  </si>
  <si>
    <t>4.1.2</t>
  </si>
  <si>
    <t>Suministro y colocación compuerta de 0.30m x 0.30m (Tipo guillotina)</t>
  </si>
  <si>
    <t>Suministro y colocación compuerta de 0.40m x 0.40m (Tipo guillotina)</t>
  </si>
  <si>
    <t xml:space="preserve">Mantenimiento de compuertas (3 ud de 0.40m x 0.40m) y (3ud de 0.30m x 0.30m)(incluye: Limpieza, remoción de oxido y  aplicación pintura industrial anticorrosiva) </t>
  </si>
  <si>
    <t>5.1.1</t>
  </si>
  <si>
    <t>5.1.2</t>
  </si>
  <si>
    <t>5.1.3</t>
  </si>
  <si>
    <t>5.1.4</t>
  </si>
  <si>
    <t xml:space="preserve">Mantenimiento de compuertas (3ud de 0.40m x 0.40m) y (10ud de 0.30m x 0.30m) (incluye: Limpieza, remoción de oxido y aplicación pintura industrial anticorrosiva) </t>
  </si>
  <si>
    <t>6.1.1</t>
  </si>
  <si>
    <t>6.1.2</t>
  </si>
  <si>
    <t>Desinstalación de compuertas de (7ud de 0.30mx0.30m y 2ud de 0.40m x0.40) (Tipo guillotina)</t>
  </si>
  <si>
    <t>Suministro y colocación compuerta de 0.30m x 0.30m  (Tipo guillotina)</t>
  </si>
  <si>
    <t>Suministro y colocación compuerta de 0.40m x 0.40m  (Tipo guillotina)</t>
  </si>
  <si>
    <t xml:space="preserve">Mantenimiento de compuertas (4ud de 0.30m x 0.30m) (incluye: Limpieza, remoción de oxido y  aplicación pintura industrial anticorrosiva) </t>
  </si>
  <si>
    <t>7.1.1</t>
  </si>
  <si>
    <t xml:space="preserve">Mantenimiento de compuertas (3ud de 0.40m x 0.40m) y (5ud de 0.30m x 0.30m) (incluye: Limpieza, remoción de oxido y  aplicación pintura industrial anticorrosiva) </t>
  </si>
  <si>
    <t>8.1.1</t>
  </si>
  <si>
    <t>8.1.2</t>
  </si>
  <si>
    <t xml:space="preserve">Mantenimiento de compuertas (3ud de 0.40m x 0.40m) y (10ud de 0.30m x 0.30m)  (incluye: Limpieza, remoción de oxido y pintura industrial antióxido) </t>
  </si>
  <si>
    <t>Metalaria</t>
  </si>
  <si>
    <t>CONSTRUCCION CANAL LATERAL  COLA DE LEON</t>
  </si>
  <si>
    <t>Suministro e instalación compuerta de 0.40m x 0.40m (Tipo guillotina)</t>
  </si>
  <si>
    <t>Suministro, instalación y calibración de compuertas de 0.60m x 0.60m con mecanismo de operación</t>
  </si>
  <si>
    <t>Suministro e instalación de compuerta de acero de 0.300m x 0.30m (Tipo guillotina)</t>
  </si>
  <si>
    <t>TOTAL COSTOS DIRECTOS</t>
  </si>
  <si>
    <t>Gastos Indirectos:</t>
  </si>
  <si>
    <t>Dirección Técnica</t>
  </si>
  <si>
    <t>Seguros y Fianzas</t>
  </si>
  <si>
    <t>Administración</t>
  </si>
  <si>
    <t>Fondo de Pensión y Jubilación ( Ley No. 6-86 )</t>
  </si>
  <si>
    <t xml:space="preserve">Itbis del 18% de Dirección Técnica </t>
  </si>
  <si>
    <t>Codia</t>
  </si>
  <si>
    <t>TOTAL COSTOS INDIRECTOS</t>
  </si>
  <si>
    <t>TOTAL A CONTRATAR…………………………..RD$</t>
  </si>
  <si>
    <t>1.2.1</t>
  </si>
  <si>
    <t>1.2.2</t>
  </si>
  <si>
    <t>1.2.3</t>
  </si>
  <si>
    <t>2.1.1</t>
  </si>
  <si>
    <t>2.1.2</t>
  </si>
  <si>
    <t>2.1.3</t>
  </si>
  <si>
    <t>3.1.3</t>
  </si>
  <si>
    <t>4.1.3</t>
  </si>
  <si>
    <t>6.1.3</t>
  </si>
  <si>
    <t>**INDRHI**</t>
  </si>
  <si>
    <t>DIRECCION DE PROYECTOS Y OBRAS</t>
  </si>
  <si>
    <t>Supervisión</t>
  </si>
  <si>
    <t>Transporte</t>
  </si>
  <si>
    <t>Rehabilitación Canal Lateral No.1</t>
  </si>
  <si>
    <t>Rehabilitación Canal Principal</t>
  </si>
  <si>
    <t>Rehabilitación Canal Lateral No.3</t>
  </si>
  <si>
    <t>Rehabilitación Canal Lateral No.2</t>
  </si>
  <si>
    <t>Rehabilitación Canal Lateral No.4</t>
  </si>
  <si>
    <t>Rehabilitación Canal Lateral No.5</t>
  </si>
  <si>
    <t>Rehabilitación Canal Lateral No.6</t>
  </si>
  <si>
    <t>8.1.3</t>
  </si>
  <si>
    <r>
      <t>LOCALIZACIÓN:</t>
    </r>
    <r>
      <rPr>
        <sz val="11"/>
        <color rgb="FF000000"/>
        <rFont val="Calibri"/>
        <family val="2"/>
        <scheme val="minor"/>
      </rPr>
      <t xml:space="preserve"> DIRECCIÓN REGIONAL DE RIEGO DEL ESTE, SECTOR DE RIEGO HACIENDA ESTRELLA. DIV/R: BAYAGUANA, PROVINCIA MONTE PLATA.</t>
    </r>
  </si>
  <si>
    <r>
      <t>OBRA:</t>
    </r>
    <r>
      <rPr>
        <b/>
        <sz val="11"/>
        <color indexed="8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RESTITUCIÓN Y REHABILITACIÓN DEL SISTEMA DE COMPUERTAS CANAL MIJO Y SUS LATERALES</t>
    </r>
  </si>
  <si>
    <t>C.U. 
RD$</t>
  </si>
  <si>
    <t>Valor 
RD$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</si>
</sst>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#,##0.0"/>
    <numFmt numFmtId="165" formatCode="0.000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indexed="8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theme="0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4" fillId="2" borderId="0" xfId="0" applyFont="1" applyFill="1"/>
    <xf numFmtId="0" fontId="8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0" fillId="0" borderId="0" xfId="0" applyAlignment="1">
      <alignment horizontal="center"/>
    </xf>
    <xf numFmtId="10" fontId="9" fillId="0" borderId="0" xfId="1" applyNumberFormat="1" applyFont="1" applyFill="1" applyBorder="1" applyAlignment="1">
      <alignment horizontal="center" vertical="center"/>
    </xf>
    <xf numFmtId="4" fontId="0" fillId="0" borderId="0" xfId="0" applyNumberFormat="1"/>
    <xf numFmtId="10" fontId="9" fillId="2" borderId="0" xfId="1" applyNumberFormat="1" applyFont="1" applyFill="1" applyBorder="1" applyAlignment="1">
      <alignment horizontal="center" vertical="center"/>
    </xf>
    <xf numFmtId="165" fontId="0" fillId="0" borderId="0" xfId="0" applyNumberFormat="1"/>
    <xf numFmtId="43" fontId="7" fillId="3" borderId="28" xfId="0" quotePrefix="1" applyNumberFormat="1" applyFont="1" applyFill="1" applyBorder="1" applyAlignment="1">
      <alignment vertical="center"/>
    </xf>
    <xf numFmtId="4" fontId="2" fillId="0" borderId="8" xfId="0" applyNumberFormat="1" applyFont="1" applyBorder="1" applyAlignment="1">
      <alignment vertical="center"/>
    </xf>
    <xf numFmtId="4" fontId="2" fillId="0" borderId="9" xfId="0" applyNumberFormat="1" applyFont="1" applyBorder="1" applyAlignment="1">
      <alignment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4" fontId="12" fillId="4" borderId="8" xfId="0" applyNumberFormat="1" applyFont="1" applyFill="1" applyBorder="1" applyAlignment="1">
      <alignment horizontal="center" vertical="center"/>
    </xf>
    <xf numFmtId="4" fontId="6" fillId="4" borderId="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164" fontId="2" fillId="2" borderId="10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4" fontId="2" fillId="2" borderId="11" xfId="0" applyNumberFormat="1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4" fontId="2" fillId="2" borderId="12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4" fontId="0" fillId="2" borderId="11" xfId="0" applyNumberFormat="1" applyFill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2" fillId="2" borderId="12" xfId="0" applyFont="1" applyFill="1" applyBorder="1" applyAlignment="1">
      <alignment vertical="center"/>
    </xf>
    <xf numFmtId="0" fontId="0" fillId="2" borderId="11" xfId="0" applyFill="1" applyBorder="1" applyAlignment="1">
      <alignment vertical="center" wrapText="1"/>
    </xf>
    <xf numFmtId="0" fontId="0" fillId="2" borderId="11" xfId="0" applyFill="1" applyBorder="1" applyAlignment="1">
      <alignment vertical="center"/>
    </xf>
    <xf numFmtId="1" fontId="0" fillId="2" borderId="11" xfId="0" applyNumberFormat="1" applyFill="1" applyBorder="1" applyAlignment="1">
      <alignment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vertical="center"/>
    </xf>
    <xf numFmtId="4" fontId="0" fillId="2" borderId="17" xfId="0" applyNumberFormat="1" applyFill="1" applyBorder="1" applyAlignment="1">
      <alignment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vertical="center"/>
    </xf>
    <xf numFmtId="4" fontId="0" fillId="2" borderId="12" xfId="0" applyNumberFormat="1" applyFill="1" applyBorder="1" applyAlignment="1">
      <alignment vertical="center"/>
    </xf>
    <xf numFmtId="4" fontId="0" fillId="2" borderId="11" xfId="0" applyNumberFormat="1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4" fontId="0" fillId="2" borderId="14" xfId="0" applyNumberForma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4" fontId="0" fillId="2" borderId="15" xfId="0" applyNumberFormat="1" applyFill="1" applyBorder="1" applyAlignment="1">
      <alignment vertical="center"/>
    </xf>
    <xf numFmtId="3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4" fontId="0" fillId="0" borderId="12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4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4" fontId="15" fillId="0" borderId="20" xfId="1" applyNumberFormat="1" applyFont="1" applyFill="1" applyBorder="1" applyAlignment="1">
      <alignment vertical="center"/>
    </xf>
    <xf numFmtId="43" fontId="15" fillId="0" borderId="20" xfId="1" applyFont="1" applyFill="1" applyBorder="1" applyAlignment="1">
      <alignment horizontal="center" vertical="center"/>
    </xf>
    <xf numFmtId="43" fontId="15" fillId="0" borderId="20" xfId="1" applyFont="1" applyFill="1" applyBorder="1" applyAlignment="1">
      <alignment vertical="center"/>
    </xf>
    <xf numFmtId="43" fontId="16" fillId="0" borderId="21" xfId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4" fontId="12" fillId="0" borderId="11" xfId="1" applyNumberFormat="1" applyFont="1" applyFill="1" applyBorder="1" applyAlignment="1">
      <alignment vertical="center"/>
    </xf>
    <xf numFmtId="43" fontId="12" fillId="0" borderId="11" xfId="1" applyFont="1" applyFill="1" applyBorder="1" applyAlignment="1">
      <alignment horizontal="center" vertical="center"/>
    </xf>
    <xf numFmtId="10" fontId="12" fillId="0" borderId="11" xfId="1" applyNumberFormat="1" applyFont="1" applyFill="1" applyBorder="1" applyAlignment="1">
      <alignment horizontal="center" vertical="center"/>
    </xf>
    <xf numFmtId="43" fontId="12" fillId="0" borderId="11" xfId="1" applyFont="1" applyFill="1" applyBorder="1" applyAlignment="1">
      <alignment vertical="center"/>
    </xf>
    <xf numFmtId="43" fontId="18" fillId="0" borderId="12" xfId="1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4" fontId="12" fillId="0" borderId="23" xfId="1" applyNumberFormat="1" applyFont="1" applyFill="1" applyBorder="1" applyAlignment="1">
      <alignment vertical="center"/>
    </xf>
    <xf numFmtId="43" fontId="12" fillId="0" borderId="23" xfId="1" applyFont="1" applyFill="1" applyBorder="1" applyAlignment="1">
      <alignment horizontal="center" vertical="center"/>
    </xf>
    <xf numFmtId="10" fontId="12" fillId="0" borderId="23" xfId="1" applyNumberFormat="1" applyFont="1" applyFill="1" applyBorder="1" applyAlignment="1">
      <alignment horizontal="center" vertical="center"/>
    </xf>
    <xf numFmtId="43" fontId="12" fillId="0" borderId="23" xfId="1" applyFont="1" applyFill="1" applyBorder="1" applyAlignment="1">
      <alignment vertical="center"/>
    </xf>
    <xf numFmtId="43" fontId="18" fillId="0" borderId="24" xfId="1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4" fontId="12" fillId="0" borderId="8" xfId="1" applyNumberFormat="1" applyFont="1" applyFill="1" applyBorder="1" applyAlignment="1">
      <alignment vertical="center"/>
    </xf>
    <xf numFmtId="43" fontId="12" fillId="0" borderId="8" xfId="1" applyFont="1" applyFill="1" applyBorder="1" applyAlignment="1">
      <alignment horizontal="center" vertical="center"/>
    </xf>
    <xf numFmtId="10" fontId="12" fillId="0" borderId="8" xfId="1" applyNumberFormat="1" applyFont="1" applyFill="1" applyBorder="1" applyAlignment="1">
      <alignment horizontal="center" vertical="center"/>
    </xf>
    <xf numFmtId="43" fontId="12" fillId="0" borderId="8" xfId="1" applyFont="1" applyFill="1" applyBorder="1" applyAlignment="1">
      <alignment vertical="center"/>
    </xf>
    <xf numFmtId="43" fontId="18" fillId="0" borderId="9" xfId="1" applyFont="1" applyFill="1" applyBorder="1" applyAlignment="1">
      <alignment vertical="center"/>
    </xf>
    <xf numFmtId="0" fontId="21" fillId="2" borderId="0" xfId="0" applyFont="1" applyFill="1"/>
    <xf numFmtId="0" fontId="24" fillId="2" borderId="0" xfId="0" applyFont="1" applyFill="1"/>
    <xf numFmtId="0" fontId="22" fillId="2" borderId="29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horizontal="left" vertical="center" wrapText="1"/>
    </xf>
    <xf numFmtId="0" fontId="22" fillId="2" borderId="30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7" fillId="0" borderId="25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27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4" fontId="12" fillId="4" borderId="8" xfId="0" applyNumberFormat="1" applyFont="1" applyFill="1" applyBorder="1" applyAlignment="1">
      <alignment horizontal="center" vertical="center" wrapText="1"/>
    </xf>
    <xf numFmtId="4" fontId="5" fillId="4" borderId="8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A:\indrhi_logo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105667</xdr:rowOff>
    </xdr:from>
    <xdr:to>
      <xdr:col>1</xdr:col>
      <xdr:colOff>396413</xdr:colOff>
      <xdr:row>3</xdr:row>
      <xdr:rowOff>27214</xdr:rowOff>
    </xdr:to>
    <xdr:pic>
      <xdr:nvPicPr>
        <xdr:cNvPr id="2" name="Picture 3" descr="A:\indrhi_logo.gif">
          <a:extLst>
            <a:ext uri="{FF2B5EF4-FFF2-40B4-BE49-F238E27FC236}">
              <a16:creationId xmlns:a16="http://schemas.microsoft.com/office/drawing/2014/main" id="{DD1D64CB-F86B-4ADB-A236-49D6A5569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05667"/>
          <a:ext cx="623136" cy="612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504825</xdr:colOff>
      <xdr:row>58</xdr:row>
      <xdr:rowOff>0</xdr:rowOff>
    </xdr:from>
    <xdr:to>
      <xdr:col>4</xdr:col>
      <xdr:colOff>504825</xdr:colOff>
      <xdr:row>58</xdr:row>
      <xdr:rowOff>0</xdr:rowOff>
    </xdr:to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F95CEAC8-069A-4B6C-8AF4-A0055D1C47E3}"/>
            </a:ext>
          </a:extLst>
        </xdr:cNvPr>
        <xdr:cNvSpPr>
          <a:spLocks noChangeShapeType="1"/>
        </xdr:cNvSpPr>
      </xdr:nvSpPr>
      <xdr:spPr bwMode="auto">
        <a:xfrm>
          <a:off x="4886325" y="1014126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58</xdr:row>
      <xdr:rowOff>0</xdr:rowOff>
    </xdr:from>
    <xdr:to>
      <xdr:col>4</xdr:col>
      <xdr:colOff>133350</xdr:colOff>
      <xdr:row>58</xdr:row>
      <xdr:rowOff>0</xdr:rowOff>
    </xdr:to>
    <xdr:sp macro="" textlink="">
      <xdr:nvSpPr>
        <xdr:cNvPr id="4" name="Line 10">
          <a:extLst>
            <a:ext uri="{FF2B5EF4-FFF2-40B4-BE49-F238E27FC236}">
              <a16:creationId xmlns:a16="http://schemas.microsoft.com/office/drawing/2014/main" id="{8D0C1C98-E6D0-46AC-A285-BC838A15842D}"/>
            </a:ext>
          </a:extLst>
        </xdr:cNvPr>
        <xdr:cNvSpPr>
          <a:spLocks noChangeShapeType="1"/>
        </xdr:cNvSpPr>
      </xdr:nvSpPr>
      <xdr:spPr bwMode="auto">
        <a:xfrm>
          <a:off x="4514850" y="1014126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190500</xdr:colOff>
      <xdr:row>58</xdr:row>
      <xdr:rowOff>0</xdr:rowOff>
    </xdr:from>
    <xdr:to>
      <xdr:col>4</xdr:col>
      <xdr:colOff>190500</xdr:colOff>
      <xdr:row>58</xdr:row>
      <xdr:rowOff>0</xdr:rowOff>
    </xdr:to>
    <xdr:sp macro="" textlink="">
      <xdr:nvSpPr>
        <xdr:cNvPr id="5" name="Line 30">
          <a:extLst>
            <a:ext uri="{FF2B5EF4-FFF2-40B4-BE49-F238E27FC236}">
              <a16:creationId xmlns:a16="http://schemas.microsoft.com/office/drawing/2014/main" id="{6672DD4C-B095-4433-879D-54F44699F307}"/>
            </a:ext>
          </a:extLst>
        </xdr:cNvPr>
        <xdr:cNvSpPr>
          <a:spLocks noChangeShapeType="1"/>
        </xdr:cNvSpPr>
      </xdr:nvSpPr>
      <xdr:spPr bwMode="auto">
        <a:xfrm>
          <a:off x="4572000" y="101412675"/>
          <a:ext cx="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nsantos/Documents/PROYECTO%20PARGUIRH/CANAL%20MIJO%20HACIENDA%20ESTRELLA/PRESUPUESTO%20BASE%20OBRAS%20SISTEMA%20MIJO,%20HACIENDA%20ESTRELLA(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Cantidades Canal Mijo"/>
      <sheetName val="Listado Cant Local Junta Regant"/>
      <sheetName val="inventario obras canal mijo"/>
      <sheetName val="calculo volumetria"/>
      <sheetName val="MOV. TIERRA CORTE Y RELLENO"/>
      <sheetName val="LOCAL JUNTA REGANTES MIJO "/>
      <sheetName val="Presupuesto base Junta regantes"/>
      <sheetName val="PRESUPUESTO canal"/>
      <sheetName val="comparacion oferta y pbase"/>
      <sheetName val="INSUMOS"/>
      <sheetName val="COSTO DE  MANO DE OBRA"/>
      <sheetName val="COSTO HORA EQUIPO"/>
      <sheetName val="ANALISIS HORMIGONES"/>
      <sheetName val="INSTALACIONES ELECTRICAS"/>
      <sheetName val="ANALISIS METALERIA"/>
      <sheetName val="Analisis mov tierra"/>
      <sheetName val="movilizacion y demovilizacion"/>
      <sheetName val="Replanteo Local oficina JR Mijo"/>
      <sheetName val="Caseta Materiales"/>
      <sheetName val="Topografia"/>
      <sheetName val="Chapeo y Corte arbustos"/>
      <sheetName val="Extraccion sedimentos a manos"/>
    </sheetNames>
    <sheetDataSet>
      <sheetData sheetId="0">
        <row r="37">
          <cell r="C37">
            <v>150</v>
          </cell>
        </row>
      </sheetData>
      <sheetData sheetId="1"/>
      <sheetData sheetId="2"/>
      <sheetData sheetId="3">
        <row r="3">
          <cell r="G3">
            <v>6750</v>
          </cell>
        </row>
        <row r="331">
          <cell r="G331">
            <v>1</v>
          </cell>
        </row>
        <row r="370">
          <cell r="G370">
            <v>9</v>
          </cell>
        </row>
      </sheetData>
      <sheetData sheetId="4"/>
      <sheetData sheetId="5">
        <row r="50">
          <cell r="AL50">
            <v>45.452000000000005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EFF0F-F432-4AEC-845A-4F81F964EE78}">
  <dimension ref="A1:G75"/>
  <sheetViews>
    <sheetView tabSelected="1" view="pageBreakPreview" topLeftCell="A32" zoomScale="145" zoomScaleNormal="160" zoomScaleSheetLayoutView="145" workbookViewId="0">
      <selection activeCell="B27" sqref="B27"/>
    </sheetView>
  </sheetViews>
  <sheetFormatPr defaultColWidth="11.07421875" defaultRowHeight="14.6" x14ac:dyDescent="0.4"/>
  <cols>
    <col min="1" max="1" width="7.3828125" style="4" customWidth="1"/>
    <col min="2" max="2" width="64.4609375" customWidth="1"/>
    <col min="3" max="3" width="9.3046875" style="6" customWidth="1"/>
    <col min="4" max="4" width="6.3828125" style="4" customWidth="1"/>
    <col min="5" max="5" width="7.921875" style="6" customWidth="1"/>
    <col min="6" max="6" width="8.3828125" style="6" customWidth="1"/>
    <col min="7" max="7" width="9.3046875" customWidth="1"/>
  </cols>
  <sheetData>
    <row r="1" spans="1:7" s="1" customFormat="1" ht="18" customHeight="1" thickTop="1" x14ac:dyDescent="0.3">
      <c r="A1" s="94" t="s">
        <v>0</v>
      </c>
      <c r="B1" s="95"/>
      <c r="C1" s="95"/>
      <c r="D1" s="95"/>
      <c r="E1" s="95"/>
      <c r="F1" s="95"/>
      <c r="G1" s="96"/>
    </row>
    <row r="2" spans="1:7" s="1" customFormat="1" ht="16.5" customHeight="1" x14ac:dyDescent="0.3">
      <c r="A2" s="97" t="s">
        <v>65</v>
      </c>
      <c r="B2" s="98"/>
      <c r="C2" s="98"/>
      <c r="D2" s="98"/>
      <c r="E2" s="98"/>
      <c r="F2" s="98"/>
      <c r="G2" s="99"/>
    </row>
    <row r="3" spans="1:7" s="1" customFormat="1" ht="20.25" customHeight="1" x14ac:dyDescent="0.3">
      <c r="A3" s="97" t="s">
        <v>66</v>
      </c>
      <c r="B3" s="98"/>
      <c r="C3" s="98"/>
      <c r="D3" s="98"/>
      <c r="E3" s="98"/>
      <c r="F3" s="98"/>
      <c r="G3" s="99"/>
    </row>
    <row r="4" spans="1:7" s="1" customFormat="1" ht="12.75" customHeight="1" x14ac:dyDescent="0.3">
      <c r="A4" s="97"/>
      <c r="B4" s="98"/>
      <c r="C4" s="98"/>
      <c r="D4" s="98"/>
      <c r="E4" s="98"/>
      <c r="F4" s="98"/>
      <c r="G4" s="99"/>
    </row>
    <row r="5" spans="1:7" s="83" customFormat="1" ht="16.5" customHeight="1" x14ac:dyDescent="0.35">
      <c r="A5" s="85" t="s">
        <v>78</v>
      </c>
      <c r="B5" s="86"/>
      <c r="C5" s="86"/>
      <c r="D5" s="86"/>
      <c r="E5" s="86"/>
      <c r="F5" s="86"/>
      <c r="G5" s="87"/>
    </row>
    <row r="6" spans="1:7" s="84" customFormat="1" ht="32.6" customHeight="1" x14ac:dyDescent="0.35">
      <c r="A6" s="88" t="s">
        <v>77</v>
      </c>
      <c r="B6" s="89"/>
      <c r="C6" s="89"/>
      <c r="D6" s="89"/>
      <c r="E6" s="89"/>
      <c r="F6" s="89"/>
      <c r="G6" s="90"/>
    </row>
    <row r="7" spans="1:7" s="16" customFormat="1" ht="27" customHeight="1" x14ac:dyDescent="0.4">
      <c r="A7" s="12" t="s">
        <v>1</v>
      </c>
      <c r="B7" s="13" t="s">
        <v>2</v>
      </c>
      <c r="C7" s="14" t="s">
        <v>3</v>
      </c>
      <c r="D7" s="14" t="s">
        <v>4</v>
      </c>
      <c r="E7" s="100" t="s">
        <v>79</v>
      </c>
      <c r="F7" s="101" t="s">
        <v>80</v>
      </c>
      <c r="G7" s="15" t="s">
        <v>5</v>
      </c>
    </row>
    <row r="8" spans="1:7" s="22" customFormat="1" ht="19.5" customHeight="1" x14ac:dyDescent="0.4">
      <c r="A8" s="17">
        <v>1</v>
      </c>
      <c r="B8" s="18" t="s">
        <v>70</v>
      </c>
      <c r="C8" s="19"/>
      <c r="D8" s="20"/>
      <c r="E8" s="19"/>
      <c r="F8" s="19"/>
      <c r="G8" s="21">
        <f>SUM(F8:F14)</f>
        <v>0</v>
      </c>
    </row>
    <row r="9" spans="1:7" s="27" customFormat="1" ht="20.25" customHeight="1" x14ac:dyDescent="0.4">
      <c r="A9" s="23">
        <v>1.1000000000000001</v>
      </c>
      <c r="B9" s="18" t="s">
        <v>9</v>
      </c>
      <c r="C9" s="24"/>
      <c r="D9" s="25"/>
      <c r="E9" s="24"/>
      <c r="F9" s="24"/>
      <c r="G9" s="26"/>
    </row>
    <row r="10" spans="1:7" s="27" customFormat="1" ht="30.75" customHeight="1" x14ac:dyDescent="0.4">
      <c r="A10" s="23" t="s">
        <v>6</v>
      </c>
      <c r="B10" s="28" t="s">
        <v>10</v>
      </c>
      <c r="C10" s="24"/>
      <c r="D10" s="25"/>
      <c r="E10" s="24"/>
      <c r="F10" s="24"/>
      <c r="G10" s="21"/>
    </row>
    <row r="11" spans="1:7" s="27" customFormat="1" ht="18" customHeight="1" x14ac:dyDescent="0.4">
      <c r="A11" s="29" t="s">
        <v>7</v>
      </c>
      <c r="B11" s="30" t="s">
        <v>11</v>
      </c>
      <c r="C11" s="24">
        <f>15+8</f>
        <v>23</v>
      </c>
      <c r="D11" s="25" t="s">
        <v>8</v>
      </c>
      <c r="E11" s="24">
        <v>0</v>
      </c>
      <c r="F11" s="24">
        <f t="shared" ref="F11" si="0">+E11*C11</f>
        <v>0</v>
      </c>
      <c r="G11" s="31"/>
    </row>
    <row r="12" spans="1:7" s="27" customFormat="1" ht="36" customHeight="1" x14ac:dyDescent="0.4">
      <c r="A12" s="23" t="s">
        <v>56</v>
      </c>
      <c r="B12" s="28" t="s">
        <v>12</v>
      </c>
      <c r="C12" s="24"/>
      <c r="D12" s="25"/>
      <c r="E12" s="24"/>
      <c r="F12" s="24"/>
      <c r="G12" s="21"/>
    </row>
    <row r="13" spans="1:7" s="27" customFormat="1" x14ac:dyDescent="0.4">
      <c r="A13" s="29" t="s">
        <v>57</v>
      </c>
      <c r="B13" s="32" t="s">
        <v>13</v>
      </c>
      <c r="C13" s="24">
        <v>6</v>
      </c>
      <c r="D13" s="25" t="s">
        <v>8</v>
      </c>
      <c r="E13" s="24">
        <v>0</v>
      </c>
      <c r="F13" s="24">
        <f t="shared" ref="F13:F14" si="1">+E13*C13</f>
        <v>0</v>
      </c>
      <c r="G13" s="31"/>
    </row>
    <row r="14" spans="1:7" s="27" customFormat="1" x14ac:dyDescent="0.4">
      <c r="A14" s="29" t="s">
        <v>58</v>
      </c>
      <c r="B14" s="32" t="s">
        <v>14</v>
      </c>
      <c r="C14" s="24">
        <v>6</v>
      </c>
      <c r="D14" s="25" t="s">
        <v>8</v>
      </c>
      <c r="E14" s="24">
        <v>0</v>
      </c>
      <c r="F14" s="24">
        <f t="shared" si="1"/>
        <v>0</v>
      </c>
      <c r="G14" s="31"/>
    </row>
    <row r="15" spans="1:7" s="27" customFormat="1" x14ac:dyDescent="0.4">
      <c r="A15" s="29"/>
      <c r="B15" s="33"/>
      <c r="C15" s="24"/>
      <c r="D15" s="25"/>
      <c r="E15" s="24"/>
      <c r="F15" s="24"/>
      <c r="G15" s="31"/>
    </row>
    <row r="16" spans="1:7" s="27" customFormat="1" ht="21" customHeight="1" x14ac:dyDescent="0.4">
      <c r="A16" s="17">
        <v>2</v>
      </c>
      <c r="B16" s="18" t="s">
        <v>69</v>
      </c>
      <c r="C16" s="24"/>
      <c r="D16" s="25"/>
      <c r="E16" s="24"/>
      <c r="F16" s="24"/>
      <c r="G16" s="21">
        <f>SUM(F17:F20)</f>
        <v>0</v>
      </c>
    </row>
    <row r="17" spans="1:7" s="27" customFormat="1" ht="15.75" customHeight="1" x14ac:dyDescent="0.4">
      <c r="A17" s="23">
        <v>2.1</v>
      </c>
      <c r="B17" s="18" t="s">
        <v>9</v>
      </c>
      <c r="C17" s="24"/>
      <c r="D17" s="25"/>
      <c r="E17" s="24"/>
      <c r="F17" s="24"/>
      <c r="G17" s="26"/>
    </row>
    <row r="18" spans="1:7" s="27" customFormat="1" x14ac:dyDescent="0.4">
      <c r="A18" s="29" t="s">
        <v>59</v>
      </c>
      <c r="B18" s="34" t="s">
        <v>17</v>
      </c>
      <c r="C18" s="24">
        <f>1+1+1+1+1+1</f>
        <v>6</v>
      </c>
      <c r="D18" s="25" t="s">
        <v>8</v>
      </c>
      <c r="E18" s="24">
        <v>0</v>
      </c>
      <c r="F18" s="24">
        <f t="shared" ref="F18:F20" si="2">+E18*C18</f>
        <v>0</v>
      </c>
      <c r="G18" s="26"/>
    </row>
    <row r="19" spans="1:7" s="27" customFormat="1" x14ac:dyDescent="0.4">
      <c r="A19" s="29" t="s">
        <v>60</v>
      </c>
      <c r="B19" s="34" t="s">
        <v>18</v>
      </c>
      <c r="C19" s="24">
        <f>1+1</f>
        <v>2</v>
      </c>
      <c r="D19" s="25" t="s">
        <v>8</v>
      </c>
      <c r="E19" s="24">
        <v>0</v>
      </c>
      <c r="F19" s="24">
        <f t="shared" si="2"/>
        <v>0</v>
      </c>
      <c r="G19" s="26"/>
    </row>
    <row r="20" spans="1:7" s="27" customFormat="1" ht="45" customHeight="1" x14ac:dyDescent="0.4">
      <c r="A20" s="29" t="s">
        <v>61</v>
      </c>
      <c r="B20" s="30" t="s">
        <v>19</v>
      </c>
      <c r="C20" s="24">
        <v>6</v>
      </c>
      <c r="D20" s="25" t="s">
        <v>8</v>
      </c>
      <c r="E20" s="24">
        <v>0</v>
      </c>
      <c r="F20" s="24">
        <f t="shared" si="2"/>
        <v>0</v>
      </c>
      <c r="G20" s="26"/>
    </row>
    <row r="21" spans="1:7" s="27" customFormat="1" x14ac:dyDescent="0.4">
      <c r="A21" s="29"/>
      <c r="B21" s="33"/>
      <c r="C21" s="24"/>
      <c r="D21" s="25"/>
      <c r="E21" s="24"/>
      <c r="F21" s="24"/>
      <c r="G21" s="26"/>
    </row>
    <row r="22" spans="1:7" s="27" customFormat="1" ht="19.5" customHeight="1" x14ac:dyDescent="0.4">
      <c r="A22" s="17">
        <v>3</v>
      </c>
      <c r="B22" s="18" t="s">
        <v>72</v>
      </c>
      <c r="C22" s="24"/>
      <c r="D22" s="25"/>
      <c r="E22" s="24"/>
      <c r="F22" s="24"/>
      <c r="G22" s="21">
        <f>SUM(F23:F26)</f>
        <v>0</v>
      </c>
    </row>
    <row r="23" spans="1:7" s="27" customFormat="1" ht="15.75" customHeight="1" x14ac:dyDescent="0.4">
      <c r="A23" s="29">
        <v>3.1</v>
      </c>
      <c r="B23" s="18" t="s">
        <v>9</v>
      </c>
      <c r="C23" s="24"/>
      <c r="D23" s="25"/>
      <c r="E23" s="24"/>
      <c r="F23" s="24"/>
      <c r="G23" s="26"/>
    </row>
    <row r="24" spans="1:7" s="27" customFormat="1" x14ac:dyDescent="0.4">
      <c r="A24" s="29" t="s">
        <v>15</v>
      </c>
      <c r="B24" s="32" t="s">
        <v>22</v>
      </c>
      <c r="C24" s="24">
        <v>1</v>
      </c>
      <c r="D24" s="25" t="s">
        <v>8</v>
      </c>
      <c r="E24" s="24">
        <v>0</v>
      </c>
      <c r="F24" s="24">
        <f t="shared" ref="F24:F26" si="3">+E24*C24</f>
        <v>0</v>
      </c>
      <c r="G24" s="26"/>
    </row>
    <row r="25" spans="1:7" s="27" customFormat="1" x14ac:dyDescent="0.4">
      <c r="A25" s="29" t="s">
        <v>16</v>
      </c>
      <c r="B25" s="32" t="s">
        <v>23</v>
      </c>
      <c r="C25" s="24">
        <v>1</v>
      </c>
      <c r="D25" s="25" t="s">
        <v>8</v>
      </c>
      <c r="E25" s="24">
        <v>0</v>
      </c>
      <c r="F25" s="24">
        <f t="shared" si="3"/>
        <v>0</v>
      </c>
      <c r="G25" s="26"/>
    </row>
    <row r="26" spans="1:7" s="27" customFormat="1" ht="47.25" customHeight="1" x14ac:dyDescent="0.4">
      <c r="A26" s="29" t="s">
        <v>62</v>
      </c>
      <c r="B26" s="30" t="s">
        <v>24</v>
      </c>
      <c r="C26" s="24">
        <v>6</v>
      </c>
      <c r="D26" s="25" t="s">
        <v>8</v>
      </c>
      <c r="E26" s="24">
        <v>0</v>
      </c>
      <c r="F26" s="24">
        <f t="shared" si="3"/>
        <v>0</v>
      </c>
      <c r="G26" s="26"/>
    </row>
    <row r="27" spans="1:7" s="27" customFormat="1" ht="16.5" customHeight="1" x14ac:dyDescent="0.4">
      <c r="A27" s="35"/>
      <c r="B27" s="36"/>
      <c r="C27" s="37"/>
      <c r="D27" s="38"/>
      <c r="E27" s="37"/>
      <c r="F27" s="37"/>
      <c r="G27" s="39"/>
    </row>
    <row r="28" spans="1:7" s="27" customFormat="1" ht="18.75" customHeight="1" x14ac:dyDescent="0.4">
      <c r="A28" s="17">
        <v>4</v>
      </c>
      <c r="B28" s="18" t="s">
        <v>71</v>
      </c>
      <c r="C28" s="24"/>
      <c r="D28" s="25"/>
      <c r="E28" s="24"/>
      <c r="F28" s="24"/>
      <c r="G28" s="21">
        <f>SUM(F29:F32)</f>
        <v>0</v>
      </c>
    </row>
    <row r="29" spans="1:7" s="27" customFormat="1" ht="19.5" customHeight="1" x14ac:dyDescent="0.4">
      <c r="A29" s="29">
        <v>4.0999999999999996</v>
      </c>
      <c r="B29" s="18" t="s">
        <v>9</v>
      </c>
      <c r="C29" s="24"/>
      <c r="D29" s="25"/>
      <c r="E29" s="24"/>
      <c r="F29" s="24"/>
      <c r="G29" s="26"/>
    </row>
    <row r="30" spans="1:7" s="27" customFormat="1" x14ac:dyDescent="0.4">
      <c r="A30" s="29" t="s">
        <v>20</v>
      </c>
      <c r="B30" s="32" t="s">
        <v>22</v>
      </c>
      <c r="C30" s="24">
        <v>2</v>
      </c>
      <c r="D30" s="25" t="s">
        <v>8</v>
      </c>
      <c r="E30" s="24">
        <v>0</v>
      </c>
      <c r="F30" s="24">
        <f t="shared" ref="F30:F32" si="4">+E30*C30</f>
        <v>0</v>
      </c>
      <c r="G30" s="26"/>
    </row>
    <row r="31" spans="1:7" s="27" customFormat="1" x14ac:dyDescent="0.4">
      <c r="A31" s="29" t="s">
        <v>21</v>
      </c>
      <c r="B31" s="32" t="s">
        <v>23</v>
      </c>
      <c r="C31" s="24">
        <v>1</v>
      </c>
      <c r="D31" s="25" t="s">
        <v>8</v>
      </c>
      <c r="E31" s="24">
        <v>0</v>
      </c>
      <c r="F31" s="24">
        <f t="shared" si="4"/>
        <v>0</v>
      </c>
      <c r="G31" s="26"/>
    </row>
    <row r="32" spans="1:7" s="27" customFormat="1" ht="54" customHeight="1" x14ac:dyDescent="0.4">
      <c r="A32" s="29" t="s">
        <v>63</v>
      </c>
      <c r="B32" s="30" t="s">
        <v>29</v>
      </c>
      <c r="C32" s="24">
        <v>11</v>
      </c>
      <c r="D32" s="25" t="s">
        <v>8</v>
      </c>
      <c r="E32" s="24">
        <v>0</v>
      </c>
      <c r="F32" s="24">
        <f t="shared" si="4"/>
        <v>0</v>
      </c>
      <c r="G32" s="26"/>
    </row>
    <row r="33" spans="1:7" s="27" customFormat="1" ht="12" customHeight="1" x14ac:dyDescent="0.4">
      <c r="A33" s="35"/>
      <c r="B33" s="36"/>
      <c r="C33" s="37"/>
      <c r="D33" s="38"/>
      <c r="E33" s="37"/>
      <c r="F33" s="24"/>
      <c r="G33" s="26"/>
    </row>
    <row r="34" spans="1:7" s="27" customFormat="1" ht="18.75" customHeight="1" x14ac:dyDescent="0.4">
      <c r="A34" s="17">
        <v>5</v>
      </c>
      <c r="B34" s="18" t="s">
        <v>73</v>
      </c>
      <c r="C34" s="24"/>
      <c r="D34" s="25"/>
      <c r="E34" s="24"/>
      <c r="F34" s="24"/>
      <c r="G34" s="21">
        <f>SUM(F35:F40)</f>
        <v>0</v>
      </c>
    </row>
    <row r="35" spans="1:7" s="27" customFormat="1" ht="18.75" customHeight="1" x14ac:dyDescent="0.4">
      <c r="A35" s="29">
        <v>5.0999999999999996</v>
      </c>
      <c r="B35" s="18" t="s">
        <v>9</v>
      </c>
      <c r="C35" s="24"/>
      <c r="D35" s="25"/>
      <c r="E35" s="24"/>
      <c r="F35" s="24"/>
      <c r="G35" s="40"/>
    </row>
    <row r="36" spans="1:7" s="27" customFormat="1" ht="39.75" customHeight="1" x14ac:dyDescent="0.4">
      <c r="A36" s="29" t="s">
        <v>25</v>
      </c>
      <c r="B36" s="32" t="s">
        <v>32</v>
      </c>
      <c r="C36" s="24">
        <f>C37+C38</f>
        <v>9</v>
      </c>
      <c r="D36" s="25" t="s">
        <v>8</v>
      </c>
      <c r="E36" s="24">
        <v>0</v>
      </c>
      <c r="F36" s="24">
        <f t="shared" ref="F36:F39" si="5">+E36*C36</f>
        <v>0</v>
      </c>
      <c r="G36" s="40"/>
    </row>
    <row r="37" spans="1:7" s="27" customFormat="1" x14ac:dyDescent="0.4">
      <c r="A37" s="29" t="s">
        <v>26</v>
      </c>
      <c r="B37" s="32" t="s">
        <v>33</v>
      </c>
      <c r="C37" s="41">
        <v>7</v>
      </c>
      <c r="D37" s="25" t="s">
        <v>8</v>
      </c>
      <c r="E37" s="24">
        <v>0</v>
      </c>
      <c r="F37" s="24">
        <f t="shared" si="5"/>
        <v>0</v>
      </c>
      <c r="G37" s="26"/>
    </row>
    <row r="38" spans="1:7" s="27" customFormat="1" x14ac:dyDescent="0.4">
      <c r="A38" s="29" t="s">
        <v>27</v>
      </c>
      <c r="B38" s="32" t="s">
        <v>34</v>
      </c>
      <c r="C38" s="41">
        <v>2</v>
      </c>
      <c r="D38" s="25" t="s">
        <v>8</v>
      </c>
      <c r="E38" s="24">
        <v>0</v>
      </c>
      <c r="F38" s="24">
        <f t="shared" si="5"/>
        <v>0</v>
      </c>
      <c r="G38" s="26"/>
    </row>
    <row r="39" spans="1:7" s="27" customFormat="1" ht="29.15" x14ac:dyDescent="0.4">
      <c r="A39" s="29" t="s">
        <v>28</v>
      </c>
      <c r="B39" s="30" t="s">
        <v>35</v>
      </c>
      <c r="C39" s="41">
        <v>4</v>
      </c>
      <c r="D39" s="25" t="s">
        <v>8</v>
      </c>
      <c r="E39" s="24">
        <v>0</v>
      </c>
      <c r="F39" s="24">
        <f t="shared" si="5"/>
        <v>0</v>
      </c>
      <c r="G39" s="26"/>
    </row>
    <row r="40" spans="1:7" s="27" customFormat="1" ht="16.5" customHeight="1" x14ac:dyDescent="0.4">
      <c r="A40" s="29"/>
      <c r="B40" s="32"/>
      <c r="C40" s="41"/>
      <c r="D40" s="25"/>
      <c r="E40" s="24"/>
      <c r="F40" s="24"/>
      <c r="G40" s="26"/>
    </row>
    <row r="41" spans="1:7" s="27" customFormat="1" ht="18.75" customHeight="1" x14ac:dyDescent="0.4">
      <c r="A41" s="17">
        <v>6</v>
      </c>
      <c r="B41" s="18" t="s">
        <v>74</v>
      </c>
      <c r="C41" s="24"/>
      <c r="D41" s="25"/>
      <c r="E41" s="24"/>
      <c r="F41" s="24"/>
      <c r="G41" s="21">
        <f>SUM(F42:F45)</f>
        <v>0</v>
      </c>
    </row>
    <row r="42" spans="1:7" s="27" customFormat="1" ht="15.75" customHeight="1" x14ac:dyDescent="0.4">
      <c r="A42" s="29">
        <v>6.1</v>
      </c>
      <c r="B42" s="18" t="s">
        <v>9</v>
      </c>
      <c r="C42" s="24"/>
      <c r="D42" s="25"/>
      <c r="E42" s="24"/>
      <c r="F42" s="24"/>
      <c r="G42" s="26"/>
    </row>
    <row r="43" spans="1:7" s="27" customFormat="1" x14ac:dyDescent="0.4">
      <c r="A43" s="42" t="s">
        <v>30</v>
      </c>
      <c r="B43" s="32" t="s">
        <v>33</v>
      </c>
      <c r="C43" s="24">
        <v>2</v>
      </c>
      <c r="D43" s="25" t="s">
        <v>8</v>
      </c>
      <c r="E43" s="24">
        <v>0</v>
      </c>
      <c r="F43" s="24">
        <f t="shared" ref="F43:F45" si="6">+E43*C43</f>
        <v>0</v>
      </c>
      <c r="G43" s="26"/>
    </row>
    <row r="44" spans="1:7" s="27" customFormat="1" x14ac:dyDescent="0.4">
      <c r="A44" s="42" t="s">
        <v>31</v>
      </c>
      <c r="B44" s="32" t="s">
        <v>34</v>
      </c>
      <c r="C44" s="24">
        <v>2</v>
      </c>
      <c r="D44" s="25" t="s">
        <v>8</v>
      </c>
      <c r="E44" s="24">
        <v>0</v>
      </c>
      <c r="F44" s="24">
        <f t="shared" si="6"/>
        <v>0</v>
      </c>
      <c r="G44" s="26"/>
    </row>
    <row r="45" spans="1:7" s="27" customFormat="1" ht="54" customHeight="1" x14ac:dyDescent="0.4">
      <c r="A45" s="42" t="s">
        <v>64</v>
      </c>
      <c r="B45" s="30" t="s">
        <v>37</v>
      </c>
      <c r="C45" s="24">
        <v>8</v>
      </c>
      <c r="D45" s="25" t="s">
        <v>8</v>
      </c>
      <c r="E45" s="24">
        <v>0</v>
      </c>
      <c r="F45" s="24">
        <f t="shared" si="6"/>
        <v>0</v>
      </c>
      <c r="G45" s="26"/>
    </row>
    <row r="46" spans="1:7" s="27" customFormat="1" x14ac:dyDescent="0.4">
      <c r="A46" s="29"/>
      <c r="B46" s="33"/>
      <c r="C46" s="24"/>
      <c r="D46" s="25"/>
      <c r="E46" s="24"/>
      <c r="F46" s="24"/>
      <c r="G46" s="26"/>
    </row>
    <row r="47" spans="1:7" s="27" customFormat="1" ht="19.5" customHeight="1" x14ac:dyDescent="0.4">
      <c r="A47" s="17">
        <v>7</v>
      </c>
      <c r="B47" s="18" t="s">
        <v>75</v>
      </c>
      <c r="C47" s="24"/>
      <c r="D47" s="25"/>
      <c r="E47" s="24"/>
      <c r="F47" s="24"/>
      <c r="G47" s="21">
        <f>SUM(F48:F49)</f>
        <v>0</v>
      </c>
    </row>
    <row r="48" spans="1:7" s="27" customFormat="1" ht="15.75" customHeight="1" x14ac:dyDescent="0.4">
      <c r="A48" s="29">
        <v>7.1</v>
      </c>
      <c r="B48" s="18" t="s">
        <v>9</v>
      </c>
      <c r="C48" s="24"/>
      <c r="D48" s="25"/>
      <c r="E48" s="24"/>
      <c r="F48" s="24"/>
      <c r="G48" s="26"/>
    </row>
    <row r="49" spans="1:7" s="27" customFormat="1" ht="29.15" x14ac:dyDescent="0.4">
      <c r="A49" s="29" t="s">
        <v>36</v>
      </c>
      <c r="B49" s="30" t="s">
        <v>40</v>
      </c>
      <c r="C49" s="24">
        <v>13</v>
      </c>
      <c r="D49" s="25" t="s">
        <v>8</v>
      </c>
      <c r="E49" s="24">
        <v>0</v>
      </c>
      <c r="F49" s="24">
        <f t="shared" ref="F49" si="7">+E49*C49</f>
        <v>0</v>
      </c>
      <c r="G49" s="26"/>
    </row>
    <row r="50" spans="1:7" s="27" customFormat="1" x14ac:dyDescent="0.4">
      <c r="A50" s="43"/>
      <c r="B50" s="32"/>
      <c r="C50" s="44"/>
      <c r="D50" s="45"/>
      <c r="E50" s="44"/>
      <c r="F50" s="24"/>
      <c r="G50" s="46"/>
    </row>
    <row r="51" spans="1:7" s="27" customFormat="1" ht="18" customHeight="1" x14ac:dyDescent="0.4">
      <c r="A51" s="17">
        <v>8</v>
      </c>
      <c r="B51" s="18" t="s">
        <v>42</v>
      </c>
      <c r="C51" s="24"/>
      <c r="D51" s="25"/>
      <c r="E51" s="24"/>
      <c r="F51" s="24"/>
      <c r="G51" s="21">
        <f>SUM(F52:F55)</f>
        <v>0</v>
      </c>
    </row>
    <row r="52" spans="1:7" s="27" customFormat="1" ht="21" customHeight="1" x14ac:dyDescent="0.4">
      <c r="A52" s="29">
        <v>8.1</v>
      </c>
      <c r="B52" s="28" t="s">
        <v>41</v>
      </c>
      <c r="C52" s="24"/>
      <c r="D52" s="25"/>
      <c r="E52" s="24"/>
      <c r="F52" s="24"/>
      <c r="G52" s="26"/>
    </row>
    <row r="53" spans="1:7" s="27" customFormat="1" x14ac:dyDescent="0.4">
      <c r="A53" s="29" t="s">
        <v>38</v>
      </c>
      <c r="B53" s="32" t="s">
        <v>43</v>
      </c>
      <c r="C53" s="24">
        <f>'[1]calculo volumetria'!G331</f>
        <v>1</v>
      </c>
      <c r="D53" s="25" t="s">
        <v>8</v>
      </c>
      <c r="E53" s="24">
        <v>0</v>
      </c>
      <c r="F53" s="24">
        <f t="shared" ref="F53:F54" si="8">+E53*C53</f>
        <v>0</v>
      </c>
      <c r="G53" s="26"/>
    </row>
    <row r="54" spans="1:7" s="27" customFormat="1" ht="33.450000000000003" customHeight="1" x14ac:dyDescent="0.4">
      <c r="A54" s="29" t="s">
        <v>39</v>
      </c>
      <c r="B54" s="32" t="s">
        <v>44</v>
      </c>
      <c r="C54" s="24">
        <v>1</v>
      </c>
      <c r="D54" s="25" t="s">
        <v>8</v>
      </c>
      <c r="E54" s="24">
        <v>0</v>
      </c>
      <c r="F54" s="24">
        <f t="shared" si="8"/>
        <v>0</v>
      </c>
      <c r="G54" s="26"/>
    </row>
    <row r="55" spans="1:7" s="27" customFormat="1" ht="30" customHeight="1" x14ac:dyDescent="0.4">
      <c r="A55" s="29" t="s">
        <v>76</v>
      </c>
      <c r="B55" s="32" t="s">
        <v>45</v>
      </c>
      <c r="C55" s="24">
        <f>'[1]calculo volumetria'!G370</f>
        <v>9</v>
      </c>
      <c r="D55" s="25" t="s">
        <v>8</v>
      </c>
      <c r="E55" s="24">
        <v>0</v>
      </c>
      <c r="F55" s="24">
        <f t="shared" ref="F55" si="9">+E55*C55</f>
        <v>0</v>
      </c>
      <c r="G55" s="26"/>
    </row>
    <row r="56" spans="1:7" s="51" customFormat="1" x14ac:dyDescent="0.4">
      <c r="A56" s="47"/>
      <c r="B56" s="30"/>
      <c r="C56" s="48"/>
      <c r="D56" s="49"/>
      <c r="E56" s="48"/>
      <c r="F56" s="48"/>
      <c r="G56" s="50"/>
    </row>
    <row r="57" spans="1:7" s="51" customFormat="1" ht="18.75" customHeight="1" x14ac:dyDescent="0.4">
      <c r="A57" s="52"/>
      <c r="B57" s="3" t="s">
        <v>46</v>
      </c>
      <c r="C57" s="53"/>
      <c r="D57" s="54"/>
      <c r="E57" s="53"/>
      <c r="F57" s="10"/>
      <c r="G57" s="11">
        <f>SUM(G8:G56)</f>
        <v>0</v>
      </c>
    </row>
    <row r="58" spans="1:7" s="61" customFormat="1" ht="14.15" x14ac:dyDescent="0.4">
      <c r="A58" s="55"/>
      <c r="B58" s="56" t="s">
        <v>47</v>
      </c>
      <c r="C58" s="57"/>
      <c r="D58" s="58"/>
      <c r="E58" s="58"/>
      <c r="F58" s="59"/>
      <c r="G58" s="60"/>
    </row>
    <row r="59" spans="1:7" s="69" customFormat="1" ht="16.5" customHeight="1" x14ac:dyDescent="0.4">
      <c r="A59" s="62"/>
      <c r="B59" s="63" t="s">
        <v>48</v>
      </c>
      <c r="C59" s="64"/>
      <c r="D59" s="65"/>
      <c r="E59" s="66">
        <v>0.1</v>
      </c>
      <c r="F59" s="67">
        <f>G57*E59</f>
        <v>0</v>
      </c>
      <c r="G59" s="68"/>
    </row>
    <row r="60" spans="1:7" s="69" customFormat="1" ht="16.5" customHeight="1" x14ac:dyDescent="0.4">
      <c r="A60" s="62"/>
      <c r="B60" s="63" t="s">
        <v>49</v>
      </c>
      <c r="C60" s="64"/>
      <c r="D60" s="65"/>
      <c r="E60" s="66">
        <v>4.3499999999999997E-2</v>
      </c>
      <c r="F60" s="67">
        <f>G57*E60</f>
        <v>0</v>
      </c>
      <c r="G60" s="68"/>
    </row>
    <row r="61" spans="1:7" s="69" customFormat="1" ht="16.5" customHeight="1" x14ac:dyDescent="0.4">
      <c r="A61" s="62"/>
      <c r="B61" s="63" t="s">
        <v>50</v>
      </c>
      <c r="C61" s="64"/>
      <c r="D61" s="65"/>
      <c r="E61" s="66">
        <v>0.04</v>
      </c>
      <c r="F61" s="67">
        <f>G57*E61</f>
        <v>0</v>
      </c>
      <c r="G61" s="68"/>
    </row>
    <row r="62" spans="1:7" s="69" customFormat="1" ht="16.5" customHeight="1" x14ac:dyDescent="0.4">
      <c r="A62" s="62"/>
      <c r="B62" s="63" t="s">
        <v>51</v>
      </c>
      <c r="C62" s="64"/>
      <c r="D62" s="65"/>
      <c r="E62" s="66">
        <v>0.01</v>
      </c>
      <c r="F62" s="67">
        <f>G57*E62</f>
        <v>0</v>
      </c>
      <c r="G62" s="68"/>
    </row>
    <row r="63" spans="1:7" s="69" customFormat="1" ht="16.5" customHeight="1" x14ac:dyDescent="0.4">
      <c r="A63" s="62"/>
      <c r="B63" s="63" t="s">
        <v>67</v>
      </c>
      <c r="C63" s="64"/>
      <c r="D63" s="65"/>
      <c r="E63" s="66">
        <v>0.05</v>
      </c>
      <c r="F63" s="67">
        <f>G57*E63</f>
        <v>0</v>
      </c>
      <c r="G63" s="68"/>
    </row>
    <row r="64" spans="1:7" s="69" customFormat="1" ht="16.5" customHeight="1" x14ac:dyDescent="0.4">
      <c r="A64" s="62"/>
      <c r="B64" s="63" t="s">
        <v>68</v>
      </c>
      <c r="C64" s="64"/>
      <c r="D64" s="65"/>
      <c r="E64" s="66">
        <v>2.5000000000000001E-2</v>
      </c>
      <c r="F64" s="67">
        <f>G57*E64</f>
        <v>0</v>
      </c>
      <c r="G64" s="68"/>
    </row>
    <row r="65" spans="1:7" s="69" customFormat="1" ht="16.5" customHeight="1" x14ac:dyDescent="0.4">
      <c r="A65" s="62"/>
      <c r="B65" s="63" t="s">
        <v>52</v>
      </c>
      <c r="C65" s="64"/>
      <c r="D65" s="65"/>
      <c r="E65" s="66">
        <v>0.18</v>
      </c>
      <c r="F65" s="67">
        <f>G57*0.1*E65</f>
        <v>0</v>
      </c>
      <c r="G65" s="68"/>
    </row>
    <row r="66" spans="1:7" s="69" customFormat="1" ht="16.5" customHeight="1" x14ac:dyDescent="0.4">
      <c r="A66" s="70"/>
      <c r="B66" s="71" t="s">
        <v>53</v>
      </c>
      <c r="C66" s="72"/>
      <c r="D66" s="73"/>
      <c r="E66" s="74">
        <v>1E-3</v>
      </c>
      <c r="F66" s="75">
        <f>G57*E66</f>
        <v>0</v>
      </c>
      <c r="G66" s="76"/>
    </row>
    <row r="67" spans="1:7" s="69" customFormat="1" ht="17.25" customHeight="1" x14ac:dyDescent="0.4">
      <c r="A67" s="77"/>
      <c r="B67" s="3" t="s">
        <v>54</v>
      </c>
      <c r="C67" s="78"/>
      <c r="D67" s="79"/>
      <c r="E67" s="80"/>
      <c r="F67" s="81"/>
      <c r="G67" s="82">
        <f>SUM(F59:F66)</f>
        <v>0</v>
      </c>
    </row>
    <row r="68" spans="1:7" s="2" customFormat="1" ht="20.25" customHeight="1" thickBot="1" x14ac:dyDescent="0.45">
      <c r="A68" s="91" t="s">
        <v>55</v>
      </c>
      <c r="B68" s="92"/>
      <c r="C68" s="92"/>
      <c r="D68" s="92"/>
      <c r="E68" s="92"/>
      <c r="F68" s="93"/>
      <c r="G68" s="9">
        <f>G57+G67</f>
        <v>0</v>
      </c>
    </row>
    <row r="69" spans="1:7" ht="15" thickTop="1" x14ac:dyDescent="0.4">
      <c r="C69" s="5"/>
    </row>
    <row r="70" spans="1:7" x14ac:dyDescent="0.4">
      <c r="C70" s="5"/>
    </row>
    <row r="71" spans="1:7" x14ac:dyDescent="0.4">
      <c r="C71" s="5"/>
    </row>
    <row r="72" spans="1:7" x14ac:dyDescent="0.4">
      <c r="C72" s="7"/>
    </row>
    <row r="73" spans="1:7" x14ac:dyDescent="0.4">
      <c r="C73" s="5"/>
    </row>
    <row r="74" spans="1:7" x14ac:dyDescent="0.4">
      <c r="C74" s="5"/>
    </row>
    <row r="75" spans="1:7" s="4" customFormat="1" x14ac:dyDescent="0.4">
      <c r="B75"/>
      <c r="C75" s="8"/>
      <c r="E75" s="6"/>
      <c r="F75" s="6"/>
      <c r="G75"/>
    </row>
  </sheetData>
  <mergeCells count="7">
    <mergeCell ref="A5:G5"/>
    <mergeCell ref="A6:G6"/>
    <mergeCell ref="A68:F68"/>
    <mergeCell ref="A1:G1"/>
    <mergeCell ref="A2:G2"/>
    <mergeCell ref="A3:G3"/>
    <mergeCell ref="A4:G4"/>
  </mergeCells>
  <phoneticPr fontId="11" type="noConversion"/>
  <printOptions horizontalCentered="1"/>
  <pageMargins left="0.31496062992125984" right="0.31496062992125984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Listado cantidades Canal Mijo</vt:lpstr>
      <vt:lpstr>'Listado cantidades Canal Mijo'!Print_Area</vt:lpstr>
      <vt:lpstr>'Listado cantidades Canal Mijo'!Print_Titles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Elisandro de los Santos</dc:creator>
  <cp:lastModifiedBy>Kenny Paola Rodriguez Polanco</cp:lastModifiedBy>
  <cp:lastPrinted>2026-07-16T19:46:16Z</cp:lastPrinted>
  <dcterms:created xsi:type="dcterms:W3CDTF">2024-08-26T14:31:12Z</dcterms:created>
  <dcterms:modified xsi:type="dcterms:W3CDTF">2026-07-16T19:46:23Z</dcterms:modified>
</cp:coreProperties>
</file>