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gehidrd-my.sharepoint.com/personal/ramatos_hidroelectrica_gov_do/Documents/Desktop/Proceso 2026 Compras Menor/CM-2026-0000 Terminacion de Atencion Primario Maria Trinidad Sanchez/"/>
    </mc:Choice>
  </mc:AlternateContent>
  <xr:revisionPtr revIDLastSave="0" documentId="8_{DB9AD3AC-EB5D-4165-81AB-14EA23D7CBA3}" xr6:coauthVersionLast="47" xr6:coauthVersionMax="47" xr10:uidLastSave="{00000000-0000-0000-0000-000000000000}"/>
  <bookViews>
    <workbookView xWindow="-120" yWindow="-120" windowWidth="29040" windowHeight="15720" xr2:uid="{43C9107A-EEC1-41C3-B8E0-2485AC230464}"/>
  </bookViews>
  <sheets>
    <sheet name="Lista de Cantidad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">#REF!</definedName>
    <definedName name="\0">#REF!</definedName>
    <definedName name="\4">#REF!</definedName>
    <definedName name="\6">#REF!</definedName>
    <definedName name="\A">#REF!</definedName>
    <definedName name="\c">#N/A</definedName>
    <definedName name="\d">#N/A</definedName>
    <definedName name="\E">#REF!</definedName>
    <definedName name="\I">#REF!</definedName>
    <definedName name="\M">#REF!</definedName>
    <definedName name="\N">#REF!</definedName>
    <definedName name="\O">#REF!</definedName>
    <definedName name="\p">[1]PRESUPUESTO!#REF!</definedName>
    <definedName name="\q">[1]PRESUPUESTO!#REF!</definedName>
    <definedName name="\R">#REF!</definedName>
    <definedName name="\S">#REF!</definedName>
    <definedName name="\T">#REF!</definedName>
    <definedName name="\U">#REF!</definedName>
    <definedName name="\w">[1]PRESUPUESTO!#REF!</definedName>
    <definedName name="\z">[1]PRESUPUESTO!#REF!</definedName>
    <definedName name="____________________________________F">[2]A!#REF!</definedName>
    <definedName name="___________________________________F">[3]A!#REF!</definedName>
    <definedName name="__________________________________F">[3]A!#REF!</definedName>
    <definedName name="_________________________________F">[3]A!#REF!</definedName>
    <definedName name="________________________________F">[3]A!#REF!</definedName>
    <definedName name="________________________________TC110">#REF!</definedName>
    <definedName name="_______________________________F">[3]A!#REF!</definedName>
    <definedName name="_______________________________OP1">'[4]Mano Obra'!$D$12</definedName>
    <definedName name="_______________________________OP2">'[4]Mano Obra'!$D$14</definedName>
    <definedName name="_______________________________OP3">'[4]Mano Obra'!$D$15</definedName>
    <definedName name="_______________________________TC110">#REF!</definedName>
    <definedName name="______________________________F">[3]A!#REF!</definedName>
    <definedName name="______________________________TC110">#REF!</definedName>
    <definedName name="_____________________________F">[3]A!#REF!</definedName>
    <definedName name="_____________________________OP1">'[4]Mano Obra'!$D$12</definedName>
    <definedName name="_____________________________OP2">'[4]Mano Obra'!$D$14</definedName>
    <definedName name="_____________________________OP3">'[4]Mano Obra'!$D$15</definedName>
    <definedName name="_____________________________TC110">#REF!</definedName>
    <definedName name="_____________________________ZC1">#REF!</definedName>
    <definedName name="_____________________________ZE1">#REF!</definedName>
    <definedName name="_____________________________ZE2">#REF!</definedName>
    <definedName name="_____________________________ZE3">#REF!</definedName>
    <definedName name="_____________________________ZE4">#REF!</definedName>
    <definedName name="_____________________________ZE5">#REF!</definedName>
    <definedName name="_____________________________ZE6">#REF!</definedName>
    <definedName name="____________________________F">[3]A!#REF!</definedName>
    <definedName name="____________________________pu1">#REF!</definedName>
    <definedName name="____________________________PU6">#REF!</definedName>
    <definedName name="____________________________TC110">#REF!</definedName>
    <definedName name="____________________________ZC1">#REF!</definedName>
    <definedName name="____________________________ZE1">#REF!</definedName>
    <definedName name="____________________________ZE2">#REF!</definedName>
    <definedName name="____________________________ZE3">#REF!</definedName>
    <definedName name="____________________________ZE4">#REF!</definedName>
    <definedName name="____________________________ZE5">#REF!</definedName>
    <definedName name="____________________________ZE6">#REF!</definedName>
    <definedName name="___________________________F">#REF!</definedName>
    <definedName name="___________________________OP1">'[4]Mano Obra'!$D$12</definedName>
    <definedName name="___________________________OP2">'[4]Mano Obra'!$D$14</definedName>
    <definedName name="___________________________OP3">'[4]Mano Obra'!$D$15</definedName>
    <definedName name="___________________________pu1">#REF!</definedName>
    <definedName name="___________________________PU6">#REF!</definedName>
    <definedName name="___________________________TC110">#REF!</definedName>
    <definedName name="___________________________ZC1">#REF!</definedName>
    <definedName name="___________________________ZE1">#REF!</definedName>
    <definedName name="___________________________ZE2">#REF!</definedName>
    <definedName name="___________________________ZE3">#REF!</definedName>
    <definedName name="___________________________ZE4">#REF!</definedName>
    <definedName name="___________________________ZE5">#REF!</definedName>
    <definedName name="___________________________ZE6">#REF!</definedName>
    <definedName name="__________________________F">[3]A!#REF!</definedName>
    <definedName name="__________________________OP1">'[4]Mano Obra'!$D$12</definedName>
    <definedName name="__________________________OP2">'[4]Mano Obra'!$D$14</definedName>
    <definedName name="__________________________OP3">'[4]Mano Obra'!$D$15</definedName>
    <definedName name="__________________________pu1">#REF!</definedName>
    <definedName name="__________________________PU6">#REF!</definedName>
    <definedName name="__________________________TC110">#REF!</definedName>
    <definedName name="__________________________ZC1">#REF!</definedName>
    <definedName name="__________________________ZE1">#REF!</definedName>
    <definedName name="__________________________ZE2">#REF!</definedName>
    <definedName name="__________________________ZE3">#REF!</definedName>
    <definedName name="__________________________ZE4">#REF!</definedName>
    <definedName name="__________________________ZE5">#REF!</definedName>
    <definedName name="__________________________ZE6">#REF!</definedName>
    <definedName name="_________________________F">#REF!</definedName>
    <definedName name="_________________________OP1">'[4]Mano Obra'!$D$12</definedName>
    <definedName name="_________________________OP2">'[4]Mano Obra'!$D$14</definedName>
    <definedName name="_________________________OP3">'[4]Mano Obra'!$D$15</definedName>
    <definedName name="_________________________pu1">#REF!</definedName>
    <definedName name="_________________________PU6">#REF!</definedName>
    <definedName name="_________________________TC110">#REF!</definedName>
    <definedName name="_________________________ZC1">#REF!</definedName>
    <definedName name="_________________________ZE1">#REF!</definedName>
    <definedName name="_________________________ZE2">#REF!</definedName>
    <definedName name="_________________________ZE3">#REF!</definedName>
    <definedName name="_________________________ZE4">#REF!</definedName>
    <definedName name="_________________________ZE5">#REF!</definedName>
    <definedName name="_________________________ZE6">#REF!</definedName>
    <definedName name="________________________F">#REF!</definedName>
    <definedName name="________________________pu1">#REF!</definedName>
    <definedName name="________________________PU6">#REF!</definedName>
    <definedName name="________________________TC110">#REF!</definedName>
    <definedName name="________________________ZC1">#REF!</definedName>
    <definedName name="________________________ZE1">#REF!</definedName>
    <definedName name="________________________ZE2">#REF!</definedName>
    <definedName name="________________________ZE3">#REF!</definedName>
    <definedName name="________________________ZE4">#REF!</definedName>
    <definedName name="________________________ZE5">#REF!</definedName>
    <definedName name="________________________ZE6">#REF!</definedName>
    <definedName name="_______________________F">#REF!</definedName>
    <definedName name="_______________________OP1">'[4]Mano Obra'!$D$12</definedName>
    <definedName name="_______________________OP2">'[4]Mano Obra'!$D$14</definedName>
    <definedName name="_______________________OP3">'[4]Mano Obra'!$D$15</definedName>
    <definedName name="_______________________pu1">#REF!</definedName>
    <definedName name="_______________________PU6">#REF!</definedName>
    <definedName name="_______________________TC110">#REF!</definedName>
    <definedName name="_______________________ZC1">#REF!</definedName>
    <definedName name="_______________________ZE1">#REF!</definedName>
    <definedName name="_______________________ZE2">#REF!</definedName>
    <definedName name="_______________________ZE3">#REF!</definedName>
    <definedName name="_______________________ZE4">#REF!</definedName>
    <definedName name="_______________________ZE5">#REF!</definedName>
    <definedName name="_______________________ZE6">#REF!</definedName>
    <definedName name="______________________F">#REF!</definedName>
    <definedName name="______________________pu1">#REF!</definedName>
    <definedName name="______________________PU6">#REF!</definedName>
    <definedName name="______________________TC110">#REF!</definedName>
    <definedName name="______________________ZC1">#REF!</definedName>
    <definedName name="______________________ZE1">#REF!</definedName>
    <definedName name="______________________ZE2">#REF!</definedName>
    <definedName name="______________________ZE3">#REF!</definedName>
    <definedName name="______________________ZE4">#REF!</definedName>
    <definedName name="______________________ZE5">#REF!</definedName>
    <definedName name="______________________ZE6">#REF!</definedName>
    <definedName name="_____________________F">#REF!</definedName>
    <definedName name="_____________________OP1">'[4]Mano Obra'!$D$12</definedName>
    <definedName name="_____________________OP2">'[4]Mano Obra'!$D$14</definedName>
    <definedName name="_____________________OP3">'[4]Mano Obra'!$D$15</definedName>
    <definedName name="_____________________pu1">#REF!</definedName>
    <definedName name="_____________________PU6">#REF!</definedName>
    <definedName name="_____________________TC110">#REF!</definedName>
    <definedName name="_____________________ZC1">#REF!</definedName>
    <definedName name="_____________________ZE1">#REF!</definedName>
    <definedName name="_____________________ZE2">#REF!</definedName>
    <definedName name="_____________________ZE3">#REF!</definedName>
    <definedName name="_____________________ZE4">#REF!</definedName>
    <definedName name="_____________________ZE5">#REF!</definedName>
    <definedName name="_____________________ZE6">#REF!</definedName>
    <definedName name="____________________F">#REF!</definedName>
    <definedName name="____________________OP1">'[4]Mano Obra'!$D$12</definedName>
    <definedName name="____________________OP2">'[4]Mano Obra'!$D$14</definedName>
    <definedName name="____________________OP3">'[4]Mano Obra'!$D$15</definedName>
    <definedName name="____________________pu1">#REF!</definedName>
    <definedName name="____________________PU6">#REF!</definedName>
    <definedName name="____________________TC110">#REF!</definedName>
    <definedName name="____________________ZC1">#REF!</definedName>
    <definedName name="____________________ZE1">#REF!</definedName>
    <definedName name="____________________ZE2">#REF!</definedName>
    <definedName name="____________________ZE3">#REF!</definedName>
    <definedName name="____________________ZE4">#REF!</definedName>
    <definedName name="____________________ZE5">#REF!</definedName>
    <definedName name="____________________ZE6">#REF!</definedName>
    <definedName name="___________________F">#REF!</definedName>
    <definedName name="___________________OP1">'[4]Mano Obra'!$D$12</definedName>
    <definedName name="___________________OP2">'[4]Mano Obra'!$D$14</definedName>
    <definedName name="___________________OP3">'[4]Mano Obra'!$D$15</definedName>
    <definedName name="___________________pu1">#REF!</definedName>
    <definedName name="___________________PU6">#REF!</definedName>
    <definedName name="___________________TC110">#REF!</definedName>
    <definedName name="___________________ZC1">#REF!</definedName>
    <definedName name="___________________ZE1">#REF!</definedName>
    <definedName name="___________________ZE2">#REF!</definedName>
    <definedName name="___________________ZE3">#REF!</definedName>
    <definedName name="___________________ZE4">#REF!</definedName>
    <definedName name="___________________ZE5">#REF!</definedName>
    <definedName name="___________________ZE6">#REF!</definedName>
    <definedName name="__________________F">#REF!</definedName>
    <definedName name="__________________hor210">'[5]anal term'!$G$1512</definedName>
    <definedName name="__________________pu1">#REF!</definedName>
    <definedName name="__________________PU6">#REF!</definedName>
    <definedName name="__________________TC110">#REF!</definedName>
    <definedName name="__________________ZC1">#REF!</definedName>
    <definedName name="__________________ZE1">#REF!</definedName>
    <definedName name="__________________ZE2">#REF!</definedName>
    <definedName name="__________________ZE3">#REF!</definedName>
    <definedName name="__________________ZE4">#REF!</definedName>
    <definedName name="__________________ZE5">#REF!</definedName>
    <definedName name="__________________ZE6">#REF!</definedName>
    <definedName name="_________________CAL50">#REF!</definedName>
    <definedName name="_________________F">#REF!</definedName>
    <definedName name="_________________hor210">'[5]anal term'!$G$1512</definedName>
    <definedName name="_________________mz125">#REF!</definedName>
    <definedName name="_________________MZ13">#REF!</definedName>
    <definedName name="_________________MZ14">#REF!</definedName>
    <definedName name="_________________MZ17">#REF!</definedName>
    <definedName name="_________________OP1">'[4]Mano Obra'!$D$12</definedName>
    <definedName name="_________________OP2">'[4]Mano Obra'!$D$14</definedName>
    <definedName name="_________________OP3">'[4]Mano Obra'!$D$15</definedName>
    <definedName name="_________________pu1">#REF!</definedName>
    <definedName name="_________________PU6">#REF!</definedName>
    <definedName name="_________________TC110">#REF!</definedName>
    <definedName name="_________________ZC1">#REF!</definedName>
    <definedName name="_________________ZE1">#REF!</definedName>
    <definedName name="_________________ZE2">#REF!</definedName>
    <definedName name="_________________ZE3">#REF!</definedName>
    <definedName name="_________________ZE4">#REF!</definedName>
    <definedName name="_________________ZE5">#REF!</definedName>
    <definedName name="_________________ZE6">#REF!</definedName>
    <definedName name="________________CAL50">[6]insumo!$D$11</definedName>
    <definedName name="________________F">#REF!</definedName>
    <definedName name="________________hor210">'[5]anal term'!$G$1512</definedName>
    <definedName name="________________MZ1155">[6]Mezcla!$F$37</definedName>
    <definedName name="________________mz125">[6]Mezcla!#REF!</definedName>
    <definedName name="________________MZ13">[6]Mezcla!#REF!</definedName>
    <definedName name="________________MZ14">[6]Mezcla!#REF!</definedName>
    <definedName name="________________MZ16">#REF!</definedName>
    <definedName name="________________MZ17">[6]Mezcla!#REF!</definedName>
    <definedName name="________________pu1">#REF!</definedName>
    <definedName name="________________PU6">#REF!</definedName>
    <definedName name="________________TC110">#REF!</definedName>
    <definedName name="________________ZC1">#REF!</definedName>
    <definedName name="________________ZE1">#REF!</definedName>
    <definedName name="________________ZE2">#REF!</definedName>
    <definedName name="________________ZE3">#REF!</definedName>
    <definedName name="________________ZE4">#REF!</definedName>
    <definedName name="________________ZE5">#REF!</definedName>
    <definedName name="________________ZE6">#REF!</definedName>
    <definedName name="_______________CAL50">#REF!</definedName>
    <definedName name="_______________F">#REF!</definedName>
    <definedName name="_______________hor210">#REF!</definedName>
    <definedName name="_______________MZ1155">[6]Mezcla!$F$37</definedName>
    <definedName name="_______________mz125">#REF!</definedName>
    <definedName name="_______________MZ13">#REF!</definedName>
    <definedName name="_______________MZ14">#REF!</definedName>
    <definedName name="_______________MZ16">#REF!</definedName>
    <definedName name="_______________MZ17">#REF!</definedName>
    <definedName name="_______________OP1">'[4]Mano Obra'!$D$12</definedName>
    <definedName name="_______________OP2">'[4]Mano Obra'!$D$14</definedName>
    <definedName name="_______________OP3">'[4]Mano Obra'!$D$15</definedName>
    <definedName name="_______________pu1">#REF!</definedName>
    <definedName name="_______________PU6">#REF!</definedName>
    <definedName name="_______________TC110">#REF!</definedName>
    <definedName name="_______________ZC1">#REF!</definedName>
    <definedName name="_______________ZE1">#REF!</definedName>
    <definedName name="_______________ZE2">#REF!</definedName>
    <definedName name="_______________ZE3">#REF!</definedName>
    <definedName name="_______________ZE4">#REF!</definedName>
    <definedName name="_______________ZE5">#REF!</definedName>
    <definedName name="_______________ZE6">#REF!</definedName>
    <definedName name="______________CAL50">[6]insumo!$D$11</definedName>
    <definedName name="______________F">#REF!</definedName>
    <definedName name="______________hor210">#REF!</definedName>
    <definedName name="______________MZ1155">[6]Mezcla!$F$37</definedName>
    <definedName name="______________mz125">[6]Mezcla!#REF!</definedName>
    <definedName name="______________MZ13">[6]Mezcla!#REF!</definedName>
    <definedName name="______________MZ14">[6]Mezcla!#REF!</definedName>
    <definedName name="______________MZ16">#REF!</definedName>
    <definedName name="______________MZ17">[6]Mezcla!#REF!</definedName>
    <definedName name="______________OP1">'[4]Mano Obra'!$D$12</definedName>
    <definedName name="______________OP2">'[4]Mano Obra'!$D$14</definedName>
    <definedName name="______________OP3">'[4]Mano Obra'!$D$15</definedName>
    <definedName name="______________pu1">#REF!</definedName>
    <definedName name="______________PU6">#REF!</definedName>
    <definedName name="______________TC110">#REF!</definedName>
    <definedName name="______________ZC1">#REF!</definedName>
    <definedName name="______________ZE1">#REF!</definedName>
    <definedName name="______________ZE2">#REF!</definedName>
    <definedName name="______________ZE3">#REF!</definedName>
    <definedName name="______________ZE4">#REF!</definedName>
    <definedName name="______________ZE5">#REF!</definedName>
    <definedName name="______________ZE6">#REF!</definedName>
    <definedName name="_____________CAL50">#REF!</definedName>
    <definedName name="_____________F">#REF!</definedName>
    <definedName name="_____________hor210">#REF!</definedName>
    <definedName name="_____________MZ1155">#REF!</definedName>
    <definedName name="_____________mz125">#REF!</definedName>
    <definedName name="_____________MZ13">#REF!</definedName>
    <definedName name="_____________MZ14">#REF!</definedName>
    <definedName name="_____________MZ16">#REF!</definedName>
    <definedName name="_____________MZ17">#REF!</definedName>
    <definedName name="_____________OP1">'[4]Mano Obra'!$D$12</definedName>
    <definedName name="_____________OP2">'[4]Mano Obra'!$D$14</definedName>
    <definedName name="_____________OP3">'[4]Mano Obra'!$D$15</definedName>
    <definedName name="_____________pu1">#REF!</definedName>
    <definedName name="_____________PU6">#REF!</definedName>
    <definedName name="_____________TC110">#REF!</definedName>
    <definedName name="_____________ZC1">#REF!</definedName>
    <definedName name="_____________ZE1">#REF!</definedName>
    <definedName name="_____________ZE2">#REF!</definedName>
    <definedName name="_____________ZE3">#REF!</definedName>
    <definedName name="_____________ZE4">#REF!</definedName>
    <definedName name="_____________ZE5">#REF!</definedName>
    <definedName name="_____________ZE6">#REF!</definedName>
    <definedName name="____________CAL50">#REF!</definedName>
    <definedName name="____________F">#REF!</definedName>
    <definedName name="____________hor210">#REF!</definedName>
    <definedName name="____________MZ1155">#REF!</definedName>
    <definedName name="____________mz125">#REF!</definedName>
    <definedName name="____________MZ13">#REF!</definedName>
    <definedName name="____________MZ14">#REF!</definedName>
    <definedName name="____________MZ16">#REF!</definedName>
    <definedName name="____________MZ17">#REF!</definedName>
    <definedName name="____________pu1">#REF!</definedName>
    <definedName name="____________PU6">#REF!</definedName>
    <definedName name="____________TC110">#REF!</definedName>
    <definedName name="____________ZC1">#REF!</definedName>
    <definedName name="____________ZE1">#REF!</definedName>
    <definedName name="____________ZE2">#REF!</definedName>
    <definedName name="____________ZE3">#REF!</definedName>
    <definedName name="____________ZE4">#REF!</definedName>
    <definedName name="____________ZE5">#REF!</definedName>
    <definedName name="____________ZE6">#REF!</definedName>
    <definedName name="___________CAL50">#REF!</definedName>
    <definedName name="___________F">#REF!</definedName>
    <definedName name="___________hor210">#REF!</definedName>
    <definedName name="___________MZ1155">#REF!</definedName>
    <definedName name="___________mz125">#REF!</definedName>
    <definedName name="___________MZ13">#REF!</definedName>
    <definedName name="___________MZ14">#REF!</definedName>
    <definedName name="___________MZ16">#REF!</definedName>
    <definedName name="___________MZ17">#REF!</definedName>
    <definedName name="___________OP1">'[4]Mano Obra'!$D$12</definedName>
    <definedName name="___________OP2">'[4]Mano Obra'!$D$14</definedName>
    <definedName name="___________OP3">'[4]Mano Obra'!$D$15</definedName>
    <definedName name="___________pu1">#REF!</definedName>
    <definedName name="___________PU6">#REF!</definedName>
    <definedName name="___________TC110">#REF!</definedName>
    <definedName name="___________VAR12">[7]Precio!$F$12</definedName>
    <definedName name="___________VAR38">[7]Precio!$F$11</definedName>
    <definedName name="___________ZC1">#REF!</definedName>
    <definedName name="___________ZE1">#REF!</definedName>
    <definedName name="___________ZE2">#REF!</definedName>
    <definedName name="___________ZE3">#REF!</definedName>
    <definedName name="___________ZE4">#REF!</definedName>
    <definedName name="___________ZE5">#REF!</definedName>
    <definedName name="___________ZE6">#REF!</definedName>
    <definedName name="__________CAL50">#REF!</definedName>
    <definedName name="__________F">#REF!</definedName>
    <definedName name="__________hor210">#REF!</definedName>
    <definedName name="__________MZ1155">#REF!</definedName>
    <definedName name="__________mz125">#REF!</definedName>
    <definedName name="__________MZ13">#REF!</definedName>
    <definedName name="__________MZ14">#REF!</definedName>
    <definedName name="__________MZ16">#REF!</definedName>
    <definedName name="__________MZ17">#REF!</definedName>
    <definedName name="__________pu1">#REF!</definedName>
    <definedName name="__________PU6">#REF!</definedName>
    <definedName name="__________TC110">#REF!</definedName>
    <definedName name="__________VAR12">[7]Precio!$F$12</definedName>
    <definedName name="__________VAR38">[7]Precio!$F$11</definedName>
    <definedName name="__________ZC1">#REF!</definedName>
    <definedName name="__________ZE1">#REF!</definedName>
    <definedName name="__________ZE2">#REF!</definedName>
    <definedName name="__________ZE3">#REF!</definedName>
    <definedName name="__________ZE4">#REF!</definedName>
    <definedName name="__________ZE5">#REF!</definedName>
    <definedName name="__________ZE6">#REF!</definedName>
    <definedName name="_________CAL50">#REF!</definedName>
    <definedName name="_________F">#REF!</definedName>
    <definedName name="_________hor210">#REF!</definedName>
    <definedName name="_________MZ1155">#REF!</definedName>
    <definedName name="_________mz125">#REF!</definedName>
    <definedName name="_________MZ13">#REF!</definedName>
    <definedName name="_________MZ14">#REF!</definedName>
    <definedName name="_________MZ16">#REF!</definedName>
    <definedName name="_________MZ17">#REF!</definedName>
    <definedName name="_________OP1">'[4]Mano Obra'!$D$12</definedName>
    <definedName name="_________OP2">'[4]Mano Obra'!$D$14</definedName>
    <definedName name="_________OP3">'[4]Mano Obra'!$D$15</definedName>
    <definedName name="_________pu1">#REF!</definedName>
    <definedName name="_________PU6">#REF!</definedName>
    <definedName name="_________TC110">#REF!</definedName>
    <definedName name="_________VAR12">#REF!</definedName>
    <definedName name="_________VAR38">#REF!</definedName>
    <definedName name="_________VOL1" hidden="1">#REF!</definedName>
    <definedName name="_________ZC1">#REF!</definedName>
    <definedName name="_________ZE1">#REF!</definedName>
    <definedName name="_________ZE2">#REF!</definedName>
    <definedName name="_________ZE3">#REF!</definedName>
    <definedName name="_________ZE4">#REF!</definedName>
    <definedName name="_________ZE5">#REF!</definedName>
    <definedName name="_________ZE6">#REF!</definedName>
    <definedName name="________CAL50">#REF!</definedName>
    <definedName name="________F">#REF!</definedName>
    <definedName name="________hor210">#REF!</definedName>
    <definedName name="________hor280">#REF!</definedName>
    <definedName name="________MZ1155">#REF!</definedName>
    <definedName name="________mz125">#REF!</definedName>
    <definedName name="________MZ13">#REF!</definedName>
    <definedName name="________MZ14">#REF!</definedName>
    <definedName name="________MZ16">#REF!</definedName>
    <definedName name="________MZ17">#REF!</definedName>
    <definedName name="________OP1">'[4]Mano Obra'!$D$12</definedName>
    <definedName name="________OP2">'[4]Mano Obra'!$D$14</definedName>
    <definedName name="________OP3">'[4]Mano Obra'!$D$15</definedName>
    <definedName name="________pu1">#REF!</definedName>
    <definedName name="________pu4">#REF!</definedName>
    <definedName name="________PU6">#REF!</definedName>
    <definedName name="________SUB1">#REF!</definedName>
    <definedName name="________TC110">#REF!</definedName>
    <definedName name="________VAR12">#REF!</definedName>
    <definedName name="________VAR38">#REF!</definedName>
    <definedName name="________VOL1" hidden="1">#REF!</definedName>
    <definedName name="________ZC1">#REF!</definedName>
    <definedName name="________ZE1">#REF!</definedName>
    <definedName name="________ZE2">#REF!</definedName>
    <definedName name="________ZE3">#REF!</definedName>
    <definedName name="________ZE4">#REF!</definedName>
    <definedName name="________ZE5">#REF!</definedName>
    <definedName name="________ZE6">#REF!</definedName>
    <definedName name="_______CAL50">#REF!</definedName>
    <definedName name="_______CTC220">#REF!</definedName>
    <definedName name="_______F">#REF!</definedName>
    <definedName name="_______hor210">#REF!</definedName>
    <definedName name="_______hor280">#REF!</definedName>
    <definedName name="_______MZ1155">#REF!</definedName>
    <definedName name="_______mz125">#REF!</definedName>
    <definedName name="_______MZ13">#REF!</definedName>
    <definedName name="_______MZ14">#REF!</definedName>
    <definedName name="_______MZ16">#REF!</definedName>
    <definedName name="_______MZ17">#REF!</definedName>
    <definedName name="_______OP1">'[4]Mano Obra'!$D$12</definedName>
    <definedName name="_______OP2">'[4]Mano Obra'!$D$14</definedName>
    <definedName name="_______OP3">'[4]Mano Obra'!$D$15</definedName>
    <definedName name="_______PH140">#REF!</definedName>
    <definedName name="_______PH160">#REF!</definedName>
    <definedName name="_______PH180">#REF!</definedName>
    <definedName name="_______PH210">#REF!</definedName>
    <definedName name="_______PH240">#REF!</definedName>
    <definedName name="_______PH250">#REF!</definedName>
    <definedName name="_______PH260">#REF!</definedName>
    <definedName name="_______PH280">#REF!</definedName>
    <definedName name="_______PH300">#REF!</definedName>
    <definedName name="_______PH315">#REF!</definedName>
    <definedName name="_______PH350">#REF!</definedName>
    <definedName name="_______PH400">#REF!</definedName>
    <definedName name="_______PTC110">#REF!</definedName>
    <definedName name="_______PTC220">#REF!</definedName>
    <definedName name="_______pu1">#REF!</definedName>
    <definedName name="_______PU3">#REF!</definedName>
    <definedName name="_______pu4">#REF!</definedName>
    <definedName name="_______PU6">#REF!</definedName>
    <definedName name="_______SUB1">#REF!</definedName>
    <definedName name="_______TC110">#REF!</definedName>
    <definedName name="_______TUB24">#N/A</definedName>
    <definedName name="_______VAR12">#REF!</definedName>
    <definedName name="_______VAR38">#REF!</definedName>
    <definedName name="_______VOL1" hidden="1">#REF!</definedName>
    <definedName name="_______ZC1">#REF!</definedName>
    <definedName name="_______ZE1">#REF!</definedName>
    <definedName name="_______ZE2">#REF!</definedName>
    <definedName name="_______ZE3">#REF!</definedName>
    <definedName name="_______ZE4">#REF!</definedName>
    <definedName name="_______ZE5">#REF!</definedName>
    <definedName name="_______ZE6">#REF!</definedName>
    <definedName name="______CAL50">#REF!</definedName>
    <definedName name="______CTC220">#REF!</definedName>
    <definedName name="______F">#REF!</definedName>
    <definedName name="______hor140">#REF!</definedName>
    <definedName name="______hor210">#REF!</definedName>
    <definedName name="______hor280">#REF!</definedName>
    <definedName name="______MZ1155">#REF!</definedName>
    <definedName name="______mz125">#REF!</definedName>
    <definedName name="______MZ13">#REF!</definedName>
    <definedName name="______MZ14">#REF!</definedName>
    <definedName name="______MZ16">#REF!</definedName>
    <definedName name="______MZ17">#REF!</definedName>
    <definedName name="______OP1">'[4]Mano Obra'!$D$12</definedName>
    <definedName name="______OP2">'[4]Mano Obra'!$D$14</definedName>
    <definedName name="______OP3">'[4]Mano Obra'!$D$15</definedName>
    <definedName name="______PH140">#REF!</definedName>
    <definedName name="______PH160">#REF!</definedName>
    <definedName name="______PH180">#REF!</definedName>
    <definedName name="______PH210">#REF!</definedName>
    <definedName name="______PH240">#REF!</definedName>
    <definedName name="______PH250">#REF!</definedName>
    <definedName name="______PH260">#REF!</definedName>
    <definedName name="______PH280">#REF!</definedName>
    <definedName name="______PH300">#REF!</definedName>
    <definedName name="______PH315">#REF!</definedName>
    <definedName name="______PH350">#REF!</definedName>
    <definedName name="______PH400">#REF!</definedName>
    <definedName name="______PTC110">#REF!</definedName>
    <definedName name="______PTC220">#REF!</definedName>
    <definedName name="______pu1">#REF!</definedName>
    <definedName name="______pu10">#REF!</definedName>
    <definedName name="______pu2">#REF!</definedName>
    <definedName name="______PU3">#REF!</definedName>
    <definedName name="______Pu4">#REF!</definedName>
    <definedName name="______pu5">#REF!</definedName>
    <definedName name="______PU6">#REF!</definedName>
    <definedName name="______pu7">#REF!</definedName>
    <definedName name="______pu8">#REF!</definedName>
    <definedName name="______PVC2">#REF!</definedName>
    <definedName name="______PVC4">#REF!</definedName>
    <definedName name="______PVC6">#REF!</definedName>
    <definedName name="______SUB1">#REF!</definedName>
    <definedName name="______TC110">#REF!</definedName>
    <definedName name="______TUB24">#N/A</definedName>
    <definedName name="______VAR12">#REF!</definedName>
    <definedName name="______VAR38">#REF!</definedName>
    <definedName name="______VOL1" hidden="1">#REF!</definedName>
    <definedName name="______YE42">#REF!</definedName>
    <definedName name="______ZC1">#REF!</definedName>
    <definedName name="______ZE1">#REF!</definedName>
    <definedName name="______ZE2">#REF!</definedName>
    <definedName name="______ZE3">#REF!</definedName>
    <definedName name="______ZE4">#REF!</definedName>
    <definedName name="______ZE5">#REF!</definedName>
    <definedName name="______ZE6">#REF!</definedName>
    <definedName name="_____Blo62">[8]Volumenes!#REF!</definedName>
    <definedName name="_____BLO83">'[8]anal term'!#REF!</definedName>
    <definedName name="_____CAL50">#REF!</definedName>
    <definedName name="_____CAN1">[8]Volumenes!#REF!</definedName>
    <definedName name="_____CAN2">[8]Volumenes!#REF!</definedName>
    <definedName name="_____CAN3">[8]Volumenes!#REF!</definedName>
    <definedName name="_____CTC220">#REF!</definedName>
    <definedName name="_____DES3">'[8]Ana-Sanit.'!#REF!</definedName>
    <definedName name="_____F">#REF!</definedName>
    <definedName name="_____hor140">#REF!</definedName>
    <definedName name="_____hor210">#REF!</definedName>
    <definedName name="_____hor280">#REF!</definedName>
    <definedName name="_____MZ1155">#REF!</definedName>
    <definedName name="_____mz125">#REF!</definedName>
    <definedName name="_____MZ13">#REF!</definedName>
    <definedName name="_____MZ14">#REF!</definedName>
    <definedName name="_____MZ16">#REF!</definedName>
    <definedName name="_____MZ17">#REF!</definedName>
    <definedName name="_____OP1">'[4]Mano Obra'!$D$12</definedName>
    <definedName name="_____OP2">'[4]Mano Obra'!$D$14</definedName>
    <definedName name="_____OP3">'[4]Mano Obra'!$D$15</definedName>
    <definedName name="_____PA1">[8]Volumenes!#REF!</definedName>
    <definedName name="_____PH140">#REF!</definedName>
    <definedName name="_____PH160">#REF!</definedName>
    <definedName name="_____PH180">#REF!</definedName>
    <definedName name="_____PH210">#REF!</definedName>
    <definedName name="_____PH240">#REF!</definedName>
    <definedName name="_____PH250">#REF!</definedName>
    <definedName name="_____PH260">#REF!</definedName>
    <definedName name="_____PH280">#REF!</definedName>
    <definedName name="_____PH300">#REF!</definedName>
    <definedName name="_____PH315">#REF!</definedName>
    <definedName name="_____PH350">#REF!</definedName>
    <definedName name="_____PH400">#REF!</definedName>
    <definedName name="_____PTC110">#REF!</definedName>
    <definedName name="_____PTC220">#REF!</definedName>
    <definedName name="_____pu1">#REF!</definedName>
    <definedName name="_____pu10">#REF!</definedName>
    <definedName name="_____pu2">#REF!</definedName>
    <definedName name="_____PU3">#REF!</definedName>
    <definedName name="_____pu4">#REF!</definedName>
    <definedName name="_____pu5">#REF!</definedName>
    <definedName name="_____PU6">#REF!</definedName>
    <definedName name="_____pu7">#REF!</definedName>
    <definedName name="_____pu8">#REF!</definedName>
    <definedName name="_____PVC2">#REF!</definedName>
    <definedName name="_____PVC4">#REF!</definedName>
    <definedName name="_____PVC6">#REF!</definedName>
    <definedName name="_____SUB1">#REF!</definedName>
    <definedName name="_____TC110">#REF!</definedName>
    <definedName name="_____TUB24">#N/A</definedName>
    <definedName name="_____VAR12">#REF!</definedName>
    <definedName name="_____VAR38">#REF!</definedName>
    <definedName name="_____VOB1">[8]Volumenes!#REF!</definedName>
    <definedName name="_____VOL1" hidden="1">#REF!</definedName>
    <definedName name="_____YE42">#REF!</definedName>
    <definedName name="_____za1">#REF!</definedName>
    <definedName name="_____ZC1">#REF!</definedName>
    <definedName name="_____ZE1">#REF!</definedName>
    <definedName name="_____ZE2">#REF!</definedName>
    <definedName name="_____ZE3">#REF!</definedName>
    <definedName name="_____ZE4">#REF!</definedName>
    <definedName name="_____ZE5">#REF!</definedName>
    <definedName name="_____ZE6">#REF!</definedName>
    <definedName name="____Blo62">[8]Volumenes!#REF!</definedName>
    <definedName name="____BLO83">'[8]anal term'!#REF!</definedName>
    <definedName name="____CAL50">#REF!</definedName>
    <definedName name="____CAN1">[8]Volumenes!#REF!</definedName>
    <definedName name="____CAN2">[8]Volumenes!#REF!</definedName>
    <definedName name="____CAN3">[8]Volumenes!#REF!</definedName>
    <definedName name="____CTC220">#REF!</definedName>
    <definedName name="____DES3">'[8]Ana-Sanit.'!#REF!</definedName>
    <definedName name="____F">#REF!</definedName>
    <definedName name="____hor140">#REF!</definedName>
    <definedName name="____hor210">#REF!</definedName>
    <definedName name="____hor280">#REF!</definedName>
    <definedName name="____k1">[9]Precios!$A$4:$F$1576</definedName>
    <definedName name="____k2">[10]Precios!$A$4:$F$1576</definedName>
    <definedName name="____k3">[9]Precios!$A$4:$F$1576</definedName>
    <definedName name="____MZ1155">#REF!</definedName>
    <definedName name="____mz125">#REF!</definedName>
    <definedName name="____MZ13">#REF!</definedName>
    <definedName name="____MZ14">#REF!</definedName>
    <definedName name="____MZ16">#REF!</definedName>
    <definedName name="____MZ17">#REF!</definedName>
    <definedName name="____OP1">'[4]Mano Obra'!$D$12</definedName>
    <definedName name="____OP2">'[4]Mano Obra'!$D$14</definedName>
    <definedName name="____OP3">'[4]Mano Obra'!$D$15</definedName>
    <definedName name="____PA1">[8]Volumenes!#REF!</definedName>
    <definedName name="____PH140">#REF!</definedName>
    <definedName name="____PH160">#REF!</definedName>
    <definedName name="____PH180">#REF!</definedName>
    <definedName name="____PH210">#REF!</definedName>
    <definedName name="____PH240">#REF!</definedName>
    <definedName name="____PH250">#REF!</definedName>
    <definedName name="____PH260">#REF!</definedName>
    <definedName name="____PH280">#REF!</definedName>
    <definedName name="____PH300">#REF!</definedName>
    <definedName name="____PH315">#REF!</definedName>
    <definedName name="____PH350">#REF!</definedName>
    <definedName name="____PH400">#REF!</definedName>
    <definedName name="____PTC110">#REF!</definedName>
    <definedName name="____PTC220">#REF!</definedName>
    <definedName name="____pu1">#REF!</definedName>
    <definedName name="____pu10">#REF!</definedName>
    <definedName name="____pu2">#REF!</definedName>
    <definedName name="____PU3">#REF!</definedName>
    <definedName name="____pu4">#REF!</definedName>
    <definedName name="____pu5">#REF!</definedName>
    <definedName name="____PU6">#REF!</definedName>
    <definedName name="____pu7">#REF!</definedName>
    <definedName name="____pu8">#REF!</definedName>
    <definedName name="____PVC2">#REF!</definedName>
    <definedName name="____PVC4">#REF!</definedName>
    <definedName name="____PVC6">#REF!</definedName>
    <definedName name="____SUB1">#REF!</definedName>
    <definedName name="____TC110">#REF!</definedName>
    <definedName name="____TUB24">#N/A</definedName>
    <definedName name="____VAR12">#REF!</definedName>
    <definedName name="____VAR38">#REF!</definedName>
    <definedName name="____VOB1">[8]Volumenes!#REF!</definedName>
    <definedName name="____VOL1" hidden="1">#REF!</definedName>
    <definedName name="____YE42">#REF!</definedName>
    <definedName name="____za1">#REF!</definedName>
    <definedName name="____ZC1">#REF!</definedName>
    <definedName name="____ZE1">#REF!</definedName>
    <definedName name="____ZE2">#REF!</definedName>
    <definedName name="____ZE3">#REF!</definedName>
    <definedName name="____ZE4">#REF!</definedName>
    <definedName name="____ZE5">#REF!</definedName>
    <definedName name="____ZE6">#REF!</definedName>
    <definedName name="___Blo62">[11]Volumenes!#REF!</definedName>
    <definedName name="___BLO83">'[11]anal term'!#REF!</definedName>
    <definedName name="___CAL50">#REF!</definedName>
    <definedName name="___CAN1">[11]Volumenes!#REF!</definedName>
    <definedName name="___CAN2">[11]Volumenes!#REF!</definedName>
    <definedName name="___CAN3">[11]Volumenes!#REF!</definedName>
    <definedName name="___CTC220">#REF!</definedName>
    <definedName name="___DES3">'[11]Ana-Sanit.'!#REF!</definedName>
    <definedName name="___F">#REF!</definedName>
    <definedName name="___hor140">#REF!</definedName>
    <definedName name="___hor210">#REF!</definedName>
    <definedName name="___hor280">#REF!</definedName>
    <definedName name="___k1">[9]Precios!$A$4:$F$1576</definedName>
    <definedName name="___k2">[10]Precios!$A$4:$F$1576</definedName>
    <definedName name="___k3">[9]Precios!$A$4:$F$1576</definedName>
    <definedName name="___MZ1155">#REF!</definedName>
    <definedName name="___mz125">#REF!</definedName>
    <definedName name="___MZ13">#REF!</definedName>
    <definedName name="___MZ14">#REF!</definedName>
    <definedName name="___MZ16">#REF!</definedName>
    <definedName name="___MZ17">#REF!</definedName>
    <definedName name="___OP1">'[4]Mano Obra'!$D$12</definedName>
    <definedName name="___OP2">'[4]Mano Obra'!$D$14</definedName>
    <definedName name="___OP3">'[4]Mano Obra'!$D$15</definedName>
    <definedName name="___PA1">[11]Volumenes!#REF!</definedName>
    <definedName name="___PH140">#REF!</definedName>
    <definedName name="___PH160">#REF!</definedName>
    <definedName name="___PH180">#REF!</definedName>
    <definedName name="___PH210">#REF!</definedName>
    <definedName name="___PH240">#REF!</definedName>
    <definedName name="___PH250">#REF!</definedName>
    <definedName name="___PH260">#REF!</definedName>
    <definedName name="___PH280">#REF!</definedName>
    <definedName name="___PH300">#REF!</definedName>
    <definedName name="___PH315">#REF!</definedName>
    <definedName name="___PH350">#REF!</definedName>
    <definedName name="___PH400">#REF!</definedName>
    <definedName name="___PTC110">#REF!</definedName>
    <definedName name="___PTC220">#REF!</definedName>
    <definedName name="___pu1">#REF!</definedName>
    <definedName name="___pu10">#REF!</definedName>
    <definedName name="___pu2">#REF!</definedName>
    <definedName name="___PU3">#REF!</definedName>
    <definedName name="___pu4">#REF!</definedName>
    <definedName name="___pu5">#REF!</definedName>
    <definedName name="___PU6">#REF!</definedName>
    <definedName name="___pu7">#REF!</definedName>
    <definedName name="___pu8">#REF!</definedName>
    <definedName name="___PVC2">#REF!</definedName>
    <definedName name="___PVC4">#REF!</definedName>
    <definedName name="___PVC6">#REF!</definedName>
    <definedName name="___SUB1">#REF!</definedName>
    <definedName name="___TC110">#REF!</definedName>
    <definedName name="___TC220">#REF!</definedName>
    <definedName name="___TUB24">#N/A</definedName>
    <definedName name="___VAR12">#REF!</definedName>
    <definedName name="___VAR38">#REF!</definedName>
    <definedName name="___VOB1">[11]Volumenes!#REF!</definedName>
    <definedName name="___VOL1" hidden="1">#REF!</definedName>
    <definedName name="___YE42">#REF!</definedName>
    <definedName name="___za1">#REF!</definedName>
    <definedName name="___ZC1">#REF!</definedName>
    <definedName name="___ZE1">#REF!</definedName>
    <definedName name="___ZE2">#REF!</definedName>
    <definedName name="___ZE3">#REF!</definedName>
    <definedName name="___ZE4">#REF!</definedName>
    <definedName name="___ZE5">#REF!</definedName>
    <definedName name="___ZE6">#REF!</definedName>
    <definedName name="__123Graph_A" hidden="1">#REF!</definedName>
    <definedName name="__123Graph_AGraph2" hidden="1">[12]G.G!#REF!</definedName>
    <definedName name="__123Graph_B" hidden="1">#REF!</definedName>
    <definedName name="__123Graph_C" hidden="1">#REF!</definedName>
    <definedName name="__123Graph_D" hidden="1">#REF!</definedName>
    <definedName name="__123Graph_E" hidden="1">#REF!</definedName>
    <definedName name="__123Graph_F" hidden="1">#REF!</definedName>
    <definedName name="__123Graph_X" hidden="1">[12]G.G!#REF!</definedName>
    <definedName name="__Blo62">[8]Volumenes!#REF!</definedName>
    <definedName name="__BLO83">'[8]anal term'!#REF!</definedName>
    <definedName name="__CAL50">#REF!</definedName>
    <definedName name="__CAN1">[8]Volumenes!#REF!</definedName>
    <definedName name="__CAN2">[8]Volumenes!#REF!</definedName>
    <definedName name="__CAN3">[8]Volumenes!#REF!</definedName>
    <definedName name="__CTC220">#REF!</definedName>
    <definedName name="__DES3">'[8]Ana-Sanit.'!#REF!</definedName>
    <definedName name="__F">#REF!</definedName>
    <definedName name="__FER90">#REF!</definedName>
    <definedName name="__FIN50">#REF!</definedName>
    <definedName name="__hor140">#REF!</definedName>
    <definedName name="__hor210">#REF!</definedName>
    <definedName name="__hor280">#REF!</definedName>
    <definedName name="__inc2">#N/A</definedName>
    <definedName name="__inc3">#N/A</definedName>
    <definedName name="__inc4">#N/A</definedName>
    <definedName name="__inc5">#N/A</definedName>
    <definedName name="__inc6">#N/A</definedName>
    <definedName name="__inc7">#N/A</definedName>
    <definedName name="__INC8">#N/A</definedName>
    <definedName name="__IntlFixup" hidden="1">TRUE</definedName>
    <definedName name="__k1">#REF!</definedName>
    <definedName name="__k2">#REF!</definedName>
    <definedName name="__k3">#REF!</definedName>
    <definedName name="__MOV02">#REF!</definedName>
    <definedName name="__MOV03">#REF!</definedName>
    <definedName name="__MUR100">#REF!</definedName>
    <definedName name="__MUR12">#REF!</definedName>
    <definedName name="__MUR14">#REF!</definedName>
    <definedName name="__MUR36">#REF!</definedName>
    <definedName name="__mur6">#REF!</definedName>
    <definedName name="__MUR90">#REF!</definedName>
    <definedName name="__MZ1155">#REF!</definedName>
    <definedName name="__mz125">#REF!</definedName>
    <definedName name="__MZ13">#REF!</definedName>
    <definedName name="__MZ14">#REF!</definedName>
    <definedName name="__MZ16">#REF!</definedName>
    <definedName name="__MZ17">#REF!</definedName>
    <definedName name="__o">#REF!</definedName>
    <definedName name="__OP1">'[4]Mano Obra'!$D$12</definedName>
    <definedName name="__OP2">'[4]Mano Obra'!$D$14</definedName>
    <definedName name="__OP3">'[4]Mano Obra'!$D$15</definedName>
    <definedName name="__PA1">[8]Volumenes!#REF!</definedName>
    <definedName name="__PAN101">#REF!</definedName>
    <definedName name="__PAN11">#REF!</definedName>
    <definedName name="__PAN36">#REF!</definedName>
    <definedName name="__PAN51">#REF!</definedName>
    <definedName name="__PAN71">#REF!</definedName>
    <definedName name="__PH140">#REF!</definedName>
    <definedName name="__PH160">#REF!</definedName>
    <definedName name="__PH180">#REF!</definedName>
    <definedName name="__PH210">#REF!</definedName>
    <definedName name="__PH240">#REF!</definedName>
    <definedName name="__PH250">#REF!</definedName>
    <definedName name="__PH260">#REF!</definedName>
    <definedName name="__PH280">#REF!</definedName>
    <definedName name="__PH300">#REF!</definedName>
    <definedName name="__PH315">#REF!</definedName>
    <definedName name="__PH350">#REF!</definedName>
    <definedName name="__PH400">#REF!</definedName>
    <definedName name="__PTC110">#REF!</definedName>
    <definedName name="__PTC220">#REF!</definedName>
    <definedName name="__pu1">#REF!</definedName>
    <definedName name="__pu10">#REF!</definedName>
    <definedName name="__pu2">#REF!</definedName>
    <definedName name="__PU3">#REF!</definedName>
    <definedName name="__pu4">#REF!</definedName>
    <definedName name="__pu5">#REF!</definedName>
    <definedName name="__PU6">#REF!</definedName>
    <definedName name="__pu7">#REF!</definedName>
    <definedName name="__pu8">#REF!</definedName>
    <definedName name="__PVC2">#REF!</definedName>
    <definedName name="__PVC4">#REF!</definedName>
    <definedName name="__PVC6">#REF!</definedName>
    <definedName name="__REALIZADO">[1]PRESUPUESTO!#REF!</definedName>
    <definedName name="__SUB1">#REF!</definedName>
    <definedName name="__TC110">#REF!</definedName>
    <definedName name="__TC220">#REF!</definedName>
    <definedName name="__td6">[13]Equipos!$E$11</definedName>
    <definedName name="__TUB24">#N/A</definedName>
    <definedName name="__VAR12">#REF!</definedName>
    <definedName name="__VAR38">#REF!</definedName>
    <definedName name="__VOB1">[8]Volumenes!#REF!</definedName>
    <definedName name="__VOL1" hidden="1">#REF!</definedName>
    <definedName name="__YE42">#REF!</definedName>
    <definedName name="__za1">#REF!</definedName>
    <definedName name="__ZC1">#REF!</definedName>
    <definedName name="__ZE1">#REF!</definedName>
    <definedName name="__ZE2">#REF!</definedName>
    <definedName name="__ZE3">#REF!</definedName>
    <definedName name="__ZE4">#REF!</definedName>
    <definedName name="__ZE5">#REF!</definedName>
    <definedName name="__ZE6">#REF!</definedName>
    <definedName name="_0.5h_JORNADA_MIXTA">#REF!</definedName>
    <definedName name="_01_MOV_DE_TIERRA">#REF!</definedName>
    <definedName name="_02_Hormigón">#REF!</definedName>
    <definedName name="_03_Verjas">#REF!</definedName>
    <definedName name="_04_Pasarela">#REF!</definedName>
    <definedName name="_05_Inst_Sanit_Edif">#REF!</definedName>
    <definedName name="_07_Mampostería">#REF!</definedName>
    <definedName name="_08_Techos">#REF!</definedName>
    <definedName name="_09_Revestimientos">#REF!</definedName>
    <definedName name="_1">#REF!</definedName>
    <definedName name="_1___MAT_ACERO">#REF!</definedName>
    <definedName name="_10___PRES_PLAFONES">#REF!</definedName>
    <definedName name="_10_Puertas">#REF!</definedName>
    <definedName name="_10MAT_HORM._I">#REF!</definedName>
    <definedName name="_11___PRES_REVEST.">#REF!</definedName>
    <definedName name="_11MAT_MOVTO_TIERR">#REF!</definedName>
    <definedName name="_12___PRES_TOTAL">#REF!</definedName>
    <definedName name="_12_Ventanas">#REF!</definedName>
    <definedName name="_12MAT_PINTURA">#REF!</definedName>
    <definedName name="_13___PRES_VENTANAS">#REF!</definedName>
    <definedName name="_13_Pisos">#REF!</definedName>
    <definedName name="_13MAT_PINTURAS">#REF!</definedName>
    <definedName name="_14__ANAL_REV.CER">#REF!</definedName>
    <definedName name="_14_Plafond">#REF!</definedName>
    <definedName name="_14MAT_PLAFONES">#REF!</definedName>
    <definedName name="_15__MAT_AGREGADOS">#REF!</definedName>
    <definedName name="_15_Ebanis_Edif">#REF!</definedName>
    <definedName name="_15MAT_REVEST.">#REF!</definedName>
    <definedName name="_16__MAT_BLOQUES">#REF!</definedName>
    <definedName name="_17__MAT_CARP.">#REF!</definedName>
    <definedName name="_17_Acces_Edif">#REF!</definedName>
    <definedName name="_17MAT_VENTANAS">#REF!</definedName>
    <definedName name="_18__MAT_CEMENTOS">#REF!</definedName>
    <definedName name="_18_Inst_Sanit_Solar">#REF!</definedName>
    <definedName name="_18OBRA_MANO">#REF!</definedName>
    <definedName name="_19__MAT_HORM._I">#REF!</definedName>
    <definedName name="_1ANAL_REV.CER">#REF!</definedName>
    <definedName name="_1h_JORNADA_NOCT">#REF!</definedName>
    <definedName name="_1h_JORNADA_NOCTURNA">#REF!</definedName>
    <definedName name="_2___MAT_CERRAJ.">#REF!</definedName>
    <definedName name="_20__MAT_MOVTO_TIERR">#REF!</definedName>
    <definedName name="_20_Parqueos_Aceras">#REF!</definedName>
    <definedName name="_20PRES_DESAGUES">#REF!</definedName>
    <definedName name="_21__MAT_PINTURA">#REF!</definedName>
    <definedName name="_21_Cisterna">#REF!</definedName>
    <definedName name="_22__MAT_PINTURAS">#REF!</definedName>
    <definedName name="_22_Casetas">#REF!</definedName>
    <definedName name="_22PRES_FINO">#REF!</definedName>
    <definedName name="_23__MAT_PLAFONES">#REF!</definedName>
    <definedName name="_23_Jardinería">#REF!</definedName>
    <definedName name="_24__MAT_REVEST.">#REF!</definedName>
    <definedName name="_24PRES_HORMIGON">#REF!</definedName>
    <definedName name="_25" hidden="1">#REF!</definedName>
    <definedName name="_25__OBRA_MANO">#REF!</definedName>
    <definedName name="_25_Estruct_Cont">#REF!</definedName>
    <definedName name="_26_ANAL_REV.CER">#REF!</definedName>
    <definedName name="_26PRES_I._SANIT.">#REF!</definedName>
    <definedName name="_27_MAT_ACERO">[14]Capilla!#REF!</definedName>
    <definedName name="_28_Gastos_Grales">#REF!</definedName>
    <definedName name="_28_MAT_AGREGADOS">#REF!</definedName>
    <definedName name="_28PRES_M._TIERRAS">#REF!</definedName>
    <definedName name="_29_MAT_BLOQUES">#REF!</definedName>
    <definedName name="_2AU.AND.EX">'[15]R.A.U. (2)'!$F$17</definedName>
    <definedName name="_2AU.BOTE.MANUL.01">'[15]R.A.U. (2)'!$F$39</definedName>
    <definedName name="_2AU.DEM.HA.01">'[15]R.A.U. (2)'!$F$33</definedName>
    <definedName name="_2AU.DEM.HA.MA">'[15]R.A.U. (2)'!$F$37</definedName>
    <definedName name="_2AU.DEM.MUR.MA">'[15]R.A.U. (2)'!$F$36</definedName>
    <definedName name="_2AU.DEM.PISO.GRA">'[15]R.A.U. (2)'!$F$35</definedName>
    <definedName name="_2AU.DES.PU.1">'[15]R.A.U. (2)'!$F$45</definedName>
    <definedName name="_2AU.HA.AC.MALL.1">'[15]R.A.U. (2)'!$F$104</definedName>
    <definedName name="_2AU.HA.COL.AM.210.1">'[15]R.A.U. (2)'!$F$86</definedName>
    <definedName name="_2AU.HA.COL.AM.280.1">'[15]R.A.U. (2)'!$F$80</definedName>
    <definedName name="_2AU.HA.LO.AL.0.015">'[15]R.A.U. (2)'!$F$224</definedName>
    <definedName name="_2AU.HA.LP.10.M.E.FR">'[15]R.A.U. (2)'!$F$84</definedName>
    <definedName name="_2AU.HA.LP.12.M.210.1">'[15]R.A.U. (2)'!$F$101</definedName>
    <definedName name="_2AU.HA.LP.25.M.210.1">'[15]R.A.U. (2)'!$F$102</definedName>
    <definedName name="_2AU.HA.PE.MO">'[15]R.A.U. (2)'!$F$79</definedName>
    <definedName name="_2AU.HA.PI.PUL.10">'[15]R.A.U. (2)'!#REF!</definedName>
    <definedName name="_2AU.HA.PL.FUND">'[15]R.A.U. (2)'!$F$222</definedName>
    <definedName name="_2AU.HA.VIG.CA.20.40.CP">'[15]R.A.U. (2)'!$F$95</definedName>
    <definedName name="_2AU.HA.VIG.RIOS.40x40">'[15]R.A.U. (2)'!$F$226</definedName>
    <definedName name="_2AU.HA.ZA.PE.MO">'[15]R.A.U. (2)'!$F$77</definedName>
    <definedName name="_2AU.HO.210.LI">'[15]R.A.U. (2)'!$F$54</definedName>
    <definedName name="_2AU.LON.ASF">'[15]R.A.U. (2)'!$F$148</definedName>
    <definedName name="_2AU.M.ANT.h0.20">'[15]R.A.U. (2)'!$F$113</definedName>
    <definedName name="_2AU.MB6.Ø.375.80">'[15]R.A.U. (2)'!$F$115</definedName>
    <definedName name="_2AU.MB8.Ø.375.80.1">'[15]R.A.U. (2)'!$F$109</definedName>
    <definedName name="_2AU.MT.COM.MAQ.">'[15]R.A.U. (2)'!$F$24</definedName>
    <definedName name="_2AU.MT.EX.AR.MA">'[15]R.A.U. (2)'!$F$28</definedName>
    <definedName name="_2AU.MT.EX.RO.BL.EQ.1">'[15]R.A.U. (2)'!$F$29</definedName>
    <definedName name="_2AU.MT.EX.ZA.20R.80A">'[15]R.A.U. (2)'!$F$26</definedName>
    <definedName name="_2AU.MT.RE.CA.MA.">'[15]R.A.U. (2)'!$F$23</definedName>
    <definedName name="_2AU.MT.RE.COM.GRA">'[15]R.A.U. (2)'!$F$25</definedName>
    <definedName name="_2AU.PI.CER.30.30.1">'[15]R.A.U. (2)'!$F$133</definedName>
    <definedName name="_2AU.PI.GRA.30.30.1">'[15]R.A.U. (2)'!$F$134</definedName>
    <definedName name="_2AU.PIN.ACR.EX">'[15]R.A.U. (2)'!$F$144</definedName>
    <definedName name="_2AU.PIN.EPO.PI">'[15]R.A.U. (2)'!$F$142</definedName>
    <definedName name="_2AU.PIN.IMP.TE">'[15]R.A.U. (2)'!$F$150</definedName>
    <definedName name="_2AU.PIN.SGL.EX">'[15]R.A.U. (2)'!$F$145</definedName>
    <definedName name="_2AU.PIN.SGL.IN">'[15]R.A.U. (2)'!$F$143</definedName>
    <definedName name="_2AU.PRAIMER">'[15]R.A.U. (2)'!$F$149</definedName>
    <definedName name="_2AU.RE.CER.20.30.1">'[15]R.A.U. (2)'!$F$132</definedName>
    <definedName name="_2AU.RG.LIMP.01">'[15]R.A.U. (2)'!$F$11</definedName>
    <definedName name="_2AU.RG.REPL.01">'[15]R.A.U. (2)'!$F$13</definedName>
    <definedName name="_2AU.TE.CAN.01.1">'[15]R.A.U. (2)'!$F$124</definedName>
    <definedName name="_2AU.TE.FINO.HI..1">'[15]R.A.U. (2)'!$F$126</definedName>
    <definedName name="_2AU.TE.FRAG.1">'[15]R.A.U. (2)'!$F$125</definedName>
    <definedName name="_2AU.TE.FROT.ESC.PIS.">'[15]R.A.U. (2)'!#REF!</definedName>
    <definedName name="_2AU.TE.MAS.1.1">'[15]R.A.U. (2)'!$F$128</definedName>
    <definedName name="_2AU.TE.MOCH.1">'[15]R.A.U. (2)'!$F$121</definedName>
    <definedName name="_2AU.TE.PAÑ.EX.1">'[15]R.A.U. (2)'!$F$119</definedName>
    <definedName name="_2AU.TE.PAÑ.IN.1">'[15]R.A.U. (2)'!$F$118</definedName>
    <definedName name="_2AU.TE.PAÑ.PU.1">'[15]R.A.U. (2)'!$F$127</definedName>
    <definedName name="_2AU.TE.RES.MU.1.1">'[15]R.A.U. (2)'!$F$129</definedName>
    <definedName name="_2AU.TE.ZAB.PI.1">'[15]R.A.U. (2)'!$F$123</definedName>
    <definedName name="_2AU.TE.ZAB.TE.1">'[15]R.A.U. (2)'!$F$122</definedName>
    <definedName name="_2AU.VER.ALU.1">'[15]R.A.U. (2)'!$F$159</definedName>
    <definedName name="_2AU.ZOC.GRA.1.1">'[15]R.A.U. (2)'!$F$135</definedName>
    <definedName name="_2HA.PI.PUL.10">'[15]R.A.U. (2)'!#REF!</definedName>
    <definedName name="_2HA.PIS.PUL.">'[15]R.A.U. (2)'!#REF!</definedName>
    <definedName name="_2IN.AG.AG.nl.">[15]Insumos!$I$34</definedName>
    <definedName name="_2IN.C.BLANCO">[15]Insumos!$I$59</definedName>
    <definedName name="_2IN.C.CE.gr.">[15]Insumos!$I$55</definedName>
    <definedName name="_2IN.C.PVC">[15]Insumos!$I$58</definedName>
    <definedName name="_2IN.CAB.GALV.3.8">[15]Insumos!$I$22</definedName>
    <definedName name="_2IN.CER.20.30.1.">[15]Insumos!$I$62</definedName>
    <definedName name="_2IN.HE.GRILL.3.8">[15]Insumos!$I$92</definedName>
    <definedName name="_2IN.HI.CU">[15]Insumos!$I$103</definedName>
    <definedName name="_2IN.LAM.SUP.2x4">[15]Insumos!#REF!</definedName>
    <definedName name="_2IN.MI.FOAM">[15]Insumos!$I$119</definedName>
    <definedName name="_2IN.MI.GASOIL.">[15]Insumos!$I$115</definedName>
    <definedName name="_2IN.PIN.ANT.OXR.">[15]Insumos!$I$133</definedName>
    <definedName name="_2IN.PIN.ESMALT">[15]Insumos!$I$134</definedName>
    <definedName name="_2IN.PIN.PRAIMER">[15]Insumos!$I$135</definedName>
    <definedName name="_2IN.SE.MALLA.N.">[15]Insumos!$I$144</definedName>
    <definedName name="_2MO.ENC.C.CO.40X40.">'[16]M.O.2'!$I$309</definedName>
    <definedName name="_2MO.PL.INST.VAL.COMP.ROSC.10">'[15]M.O.2'!#REF!</definedName>
    <definedName name="_2MO.PL.INST.VAL.COMP.ROSC.12">'[15]M.O.2'!#REF!</definedName>
    <definedName name="_2MO.PL.INST.VAL.COMP.ROSC.16">'[15]M.O.2'!#REF!</definedName>
    <definedName name="_2o">#REF!</definedName>
    <definedName name="_2SC.ABAN.PAR.KDK">[15]SubCon!$I$170</definedName>
    <definedName name="_2SC.ABAN.PEDES.">[15]SubCon!$I$168</definedName>
    <definedName name="_2SC.ABAN.TEC.KDK">[15]SubCon!$I$153</definedName>
    <definedName name="_2SC.BOMB.1_2HP">[15]SubCon!$I$109</definedName>
    <definedName name="_2SC.BOMB.BC.">[15]SubCon!$I$132</definedName>
    <definedName name="_2SC.Corr.Cerr.">[15]SubCon!$I$160</definedName>
    <definedName name="_2SC.ELEC.SAL.ABAN.P">[15]SubCon!$I$141</definedName>
    <definedName name="_2SC.ELEC.ZOC.BOM.">[15]SubCon!$I$162</definedName>
    <definedName name="_2SC.FREG.1B.AI">[15]SubCon!$I$114</definedName>
    <definedName name="_2SC.FUMIG.">[15]SubCon!$I$49</definedName>
    <definedName name="_2SC.GLOB.ABAN.KDK">[15]SubCon!$I$164</definedName>
    <definedName name="_2SC.ILUM.ojobuey">[15]SubCon!$I$151</definedName>
    <definedName name="_2SC.IM.Plan.P3">[15]SubCon!$I$58</definedName>
    <definedName name="_2SC.INS.ELEC.ALAM.10">[15]SubCon!$I$147</definedName>
    <definedName name="_2SC.INS.ELEC.ALAM.12">[15]SubCon!$I$146</definedName>
    <definedName name="_2SC.INS.ELEC.Conec.BX.3_4">[15]SubCon!$I$148</definedName>
    <definedName name="_2SC.INS.ELEC.TUB.LT.3_4">[15]SubCon!$I$149</definedName>
    <definedName name="_2SC.INTER.DOBLE">[15]SubCon!$I$134</definedName>
    <definedName name="_2SC.INTER.SENC.">[15]SubCon!$I$133</definedName>
    <definedName name="_2SC.INTER.TRIP">[15]SubCon!$I$135</definedName>
    <definedName name="_2SC.LAM.EXT.TS">[15]SubCon!$I$143</definedName>
    <definedName name="_2SC.LAM.PARED">[15]SubCon!$I$142</definedName>
    <definedName name="_2SC.LAM.SUP.2x4">[15]SubCon!$I$140</definedName>
    <definedName name="_2SC.LAMP.2x1">[15]SubCon!$I$139</definedName>
    <definedName name="_2SC.LAMP.EMP.">[15]SubCon!$I$138</definedName>
    <definedName name="_2SC.LET.REP.">[15]SubCon!$I$56</definedName>
    <definedName name="_2SC.LISTON.MAD.PIN.6">[15]SubCon!$I$169</definedName>
    <definedName name="_2SC.LON.ASF.DESM">[15]SubCon!$I$62</definedName>
    <definedName name="_2SC.LOSA.METAL.">[15]SubCon!$I$63</definedName>
    <definedName name="_2SC.Malla.Gall.">[15]SubCon!$I$161</definedName>
    <definedName name="_2SC.Malla.piñ">[15]SubCon!$I$165</definedName>
    <definedName name="_2SC.MESET.GRAN.">[15]SubCon!$I$64</definedName>
    <definedName name="_2SC.MET.P.V.">[15]SubCon!$I$57</definedName>
    <definedName name="_2SC.MEZCL">[15]SubCon!$I$111</definedName>
    <definedName name="_2SC.MEZCL.DOB.">[15]SubCon!$I$112</definedName>
    <definedName name="_2SC.MEZCL.MON.">[15]SubCon!$I$113</definedName>
    <definedName name="_2SC.MU.DG.1C.10cm.">[15]SubCon!$I$22</definedName>
    <definedName name="_2SC.MU.DG.AC.10cm.">[15]SubCon!$I$19</definedName>
    <definedName name="_2SC.MU.DG.ML.">[15]SubCon!$I$27</definedName>
    <definedName name="_2SC.MU.SH.1C.10cm.">[15]SubCon!$I$21</definedName>
    <definedName name="_2SC.MU.SH.AC.10cm.">[15]SubCon!$I$18</definedName>
    <definedName name="_2SC.MU.SH.AC.20cm.">[15]SubCon!$I$23</definedName>
    <definedName name="_2SC.MU.SH.ML.">[15]SubCon!$I$26</definedName>
    <definedName name="_2SC.PANEL.BR.04_8">[15]SubCon!$I$155</definedName>
    <definedName name="_2SC.PANEL.BR.1P.20AMP">[15]SubCon!$I$156</definedName>
    <definedName name="_2SC.PANEL.BR.2P.20AMP">[15]SubCon!$I$157</definedName>
    <definedName name="_2SC.PIN.INTUME">[15]SubCon!$I$60</definedName>
    <definedName name="_2SC.PLA.PVC.">[15]SubCon!$I$50</definedName>
    <definedName name="_2SC.PROT.CONT.Aban">[15]SubCon!$I$171</definedName>
    <definedName name="_2SC.PU.AV.110.210.1.">[15]SubCon!$I$71</definedName>
    <definedName name="_2SC.PU.AV.120.226.1.">[15]SubCon!$I$74</definedName>
    <definedName name="_2SC.PU.AV.LA.110.210.1.">[15]SubCon!$I$76</definedName>
    <definedName name="_2SC.PU.AV.LA.200.210.1.">[15]SubCon!$I$77</definedName>
    <definedName name="_2SC.PU.AV.LA.90.210.1.">[15]SubCon!$I$75</definedName>
    <definedName name="_2SC.PU.AV.PROT">[15]SubCon!$I$88</definedName>
    <definedName name="_2SC.PU.AV.PROT.1H">[15]SubCon!$I$87</definedName>
    <definedName name="_2SC.PU.COR.MET">[15]SubCon!$I$80</definedName>
    <definedName name="_2SC.PU.EV.120.210.1.">[15]SubCon!$I$79</definedName>
    <definedName name="_2SC.PU.EV.90.210.1.">[15]SubCon!$I$78</definedName>
    <definedName name="_2SC.PU.FROST">[15]SubCon!$I$84</definedName>
    <definedName name="_2SC.PU.LAT">[15]SubCon!$I$85</definedName>
    <definedName name="_2SC.PU.LLAV.ESPEC.">[15]SubCon!$I$167</definedName>
    <definedName name="_2SC.PU.LLAV.EV.">[15]SubCon!$I$67</definedName>
    <definedName name="_2SC.RELAY">[15]SubCon!$I$163</definedName>
    <definedName name="_2SC.ROSETA.Bomb">[15]SubCon!$I$131</definedName>
    <definedName name="_2SC.SAL.ILUM.ojobuey">[15]SubCon!$I$150</definedName>
    <definedName name="_2SC.SAL.SWITCH.DT">[15]SubCon!$I$154</definedName>
    <definedName name="_2SC.SAN.Desm.Mon.Freg2">[15]SubCon!$I$122</definedName>
    <definedName name="_2SC.SAN.DISP.PdB">[15]SubCon!$I$118</definedName>
    <definedName name="_2SC.SAN.DUC.P.CER">[15]SubCon!$I$128</definedName>
    <definedName name="_2SC.SAN.Equip.TAN.INO">[15]SubCon!$I$117</definedName>
    <definedName name="_2SC.SAN.FIJ.LAVA.">[15]SubCon!$I$124</definedName>
    <definedName name="_2SC.SAN.INOD.TAIN.B">[15]SubCon!$I$125</definedName>
    <definedName name="_2SC.SAN.JC">[15]SubCon!$I$127</definedName>
    <definedName name="_2SC.SAN.LAV.">[15]SubCon!$I$126</definedName>
    <definedName name="_2SC.SAN.Llav.Ang.">[15]SubCon!$I$123</definedName>
    <definedName name="_2SC.SAN.REJ.DES.PIS.">[15]SubCon!$I$115</definedName>
    <definedName name="_2SC.SAN.REP.lavam">[15]SubCon!$I$121</definedName>
    <definedName name="_2SC.SAN.Sifon">[15]SubCon!$I$119</definedName>
    <definedName name="_2SC.SAN.Tan.Ino">[15]SubCon!$I$120</definedName>
    <definedName name="_2SC.SAN.TAP.TANQ.INOD">[15]SubCon!$I$116</definedName>
    <definedName name="_2SC.SWITCH.20.30a">[15]SubCon!$I$152</definedName>
    <definedName name="_2SC.SWITCH.DT">[15]SubCon!$I$145</definedName>
    <definedName name="_2SC.TECH.ALU.">[15]SubCon!$I$53</definedName>
    <definedName name="_2SC.TIN.250gl">[15]SubCon!$I$108</definedName>
    <definedName name="_2SC.TOMAC.110v">[15]SubCon!$I$136</definedName>
    <definedName name="_2SC.TOMAC.220v">[15]SubCon!$I$137</definedName>
    <definedName name="_2SC.Tram.60x60">[15]SubCon!$I$166</definedName>
    <definedName name="_2SC.TUB.EMT.3.4">[15]SubCon!$I$61</definedName>
    <definedName name="_2SC.VAL.MANG.INO">[15]SubCon!$I$110</definedName>
    <definedName name="_2SC.VE.BA.60X60">[15]SubCon!$I$91</definedName>
    <definedName name="_2SC.VE.CEL.ALUM.">[15]SubCon!$I$92</definedName>
    <definedName name="_2SC.VE.COR.1.15x0.92">[15]SubCon!$I$94</definedName>
    <definedName name="_2SC.VE.COR.100.110.1.">[15]SubCon!$I$90</definedName>
    <definedName name="_2SC.VE.SAL.100.110.1.">[15]SubCon!$I$89</definedName>
    <definedName name="_2SC.VE.TRANSO.">[15]SubCon!$I$95</definedName>
    <definedName name="_2SC.VI.FI.0.25.">[15]SubCon!$I$98</definedName>
    <definedName name="_2SC.VI.MAR.CL.">[15]SubCon!$I$96</definedName>
    <definedName name="_2SC.VI.PU.28.82.">[15]SubCon!$I$97</definedName>
    <definedName name="_2SC.ZOC.BOM.">[15]SubCon!$I$144</definedName>
    <definedName name="_2SC.ZOC.VIN.">[15]SubCon!$I$54</definedName>
    <definedName name="_3___MAT_VENTANAS">#REF!</definedName>
    <definedName name="_30_MAT_CARP.">#REF!</definedName>
    <definedName name="_30PRES_MISCEL.">#REF!</definedName>
    <definedName name="_31_MAT_CEMENTOS">#REF!</definedName>
    <definedName name="_32_MAT_CERRAJ.">[14]Capilla!#REF!</definedName>
    <definedName name="_32PRES_MUROS">#REF!</definedName>
    <definedName name="_33_MAT_HORM._I">#REF!</definedName>
    <definedName name="_34_MAT_MOVTO_TIERR">#REF!</definedName>
    <definedName name="_34PRES_PAÑETE">#REF!</definedName>
    <definedName name="_35_MAT_PINTURA">#REF!</definedName>
    <definedName name="_36_MAT_PINTURAS">#REF!</definedName>
    <definedName name="_36PRES_PINTURAS">#REF!</definedName>
    <definedName name="_37_MAT_PLAFONES">#REF!</definedName>
    <definedName name="_38_MAT_REVEST.">#REF!</definedName>
    <definedName name="_38PRES_PISOS">#REF!</definedName>
    <definedName name="_39_MAT_VENTANAS">[14]Capilla!#REF!</definedName>
    <definedName name="_3MAT_ACERO">#REF!</definedName>
    <definedName name="_4___PRES_DESAGUES">#REF!</definedName>
    <definedName name="_40_OBRA_MANO">#REF!</definedName>
    <definedName name="_40PRES_PLAFONES">#REF!</definedName>
    <definedName name="_41_PRES_DESAGUES">[14]Capilla!#REF!</definedName>
    <definedName name="_42_PRES_FINO">[14]Capilla!#REF!</definedName>
    <definedName name="_42PRES_REVEST.">#REF!</definedName>
    <definedName name="_43_PRES_I._SANIT.">[14]Capilla!#REF!</definedName>
    <definedName name="_44_PRES_MISCEL.">[14]Capilla!#REF!</definedName>
    <definedName name="_44PRES_TOTAL">#REF!</definedName>
    <definedName name="_45_PRES_PINTURAS">[14]Capilla!#REF!</definedName>
    <definedName name="_46_PRES_PISOS">[14]Capilla!#REF!</definedName>
    <definedName name="_46PRES_VENTANAS">#REF!</definedName>
    <definedName name="_47_PRES_PLAFONES">[14]Capilla!#REF!</definedName>
    <definedName name="_48_PRES_REVEST.">[14]Capilla!#REF!</definedName>
    <definedName name="_49_PRES_TOTAL">[14]Capilla!#REF!</definedName>
    <definedName name="_4MAT_AGREGADOS">#REF!</definedName>
    <definedName name="_5___PRES_FINO">#REF!</definedName>
    <definedName name="_50_PRES_VENTANAS">[14]Capilla!#REF!</definedName>
    <definedName name="_5MAT_BLOQUES">#REF!</definedName>
    <definedName name="_6___PRES_I._SANIT.">#REF!</definedName>
    <definedName name="_6MAT_CARP.">#REF!</definedName>
    <definedName name="_7___PRES_MISCEL.">#REF!</definedName>
    <definedName name="_7MAT_CEMENTOS">#REF!</definedName>
    <definedName name="_8___PRES_PINTURAS">#REF!</definedName>
    <definedName name="_9___PRES_PISOS">#REF!</definedName>
    <definedName name="_9MAT_CERRAJ.">#REF!</definedName>
    <definedName name="_A102900">#REF!</definedName>
    <definedName name="_abc" hidden="1">#REF!</definedName>
    <definedName name="_ALB01">#REF!</definedName>
    <definedName name="_ALB02">#REF!</definedName>
    <definedName name="_ALB03">#REF!</definedName>
    <definedName name="_ana" hidden="1">#REF!</definedName>
    <definedName name="_Ana1" hidden="1">#REF!</definedName>
    <definedName name="_Ana2" hidden="1">#REF!</definedName>
    <definedName name="_AZM3">#REF!</definedName>
    <definedName name="_blo2">[17]Precio!$F$137</definedName>
    <definedName name="_BLO6">#REF!</definedName>
    <definedName name="_Blo62">[8]Volumenes!#REF!</definedName>
    <definedName name="_BLO83">'[8]anal term'!#REF!</definedName>
    <definedName name="_BTU18">'[18]Pres. '!#REF!</definedName>
    <definedName name="_btu36">'[18]Pres. '!#REF!</definedName>
    <definedName name="_CAL50">#REF!</definedName>
    <definedName name="_CAN1">[8]Volumenes!#REF!</definedName>
    <definedName name="_CAN2">[8]Volumenes!#REF!</definedName>
    <definedName name="_CAN3">[8]Volumenes!#REF!</definedName>
    <definedName name="_car">#REF!</definedName>
    <definedName name="_CAT236">#REF!</definedName>
    <definedName name="_CAT950">#REF!</definedName>
    <definedName name="_CBN1">#REF!</definedName>
    <definedName name="_CBN2">#REF!</definedName>
    <definedName name="_CBN3">#REF!</definedName>
    <definedName name="_CBN4">#REF!</definedName>
    <definedName name="_CCN1">#REF!</definedName>
    <definedName name="_CCN2">#REF!</definedName>
    <definedName name="_CDN1">#REF!</definedName>
    <definedName name="_CDN2">#REF!</definedName>
    <definedName name="_CTC220">#REF!</definedName>
    <definedName name="_d2" localSheetId="0" hidden="1">{"NORMAL",#N/A,FALSE,"02"}</definedName>
    <definedName name="_d2" hidden="1">{"NORMAL",#N/A,FALSE,"02"}</definedName>
    <definedName name="_DES3">'[8]Ana-Sanit.'!#REF!</definedName>
    <definedName name="_ere" hidden="1">'[19]ANALISIS STO DGO'!#REF!</definedName>
    <definedName name="_F">#REF!</definedName>
    <definedName name="_f1" hidden="1">#REF!</definedName>
    <definedName name="_f547406">#REF!</definedName>
    <definedName name="_f547409">#REF!</definedName>
    <definedName name="_f72220">'[20]ANALISIS COLOCACION CALLES'!#REF!</definedName>
    <definedName name="_FER90">#REF!</definedName>
    <definedName name="_Fill" hidden="1">#REF!</definedName>
    <definedName name="_xlnm._FilterDatabase" hidden="1">#REF!</definedName>
    <definedName name="_FIN50">#REF!</definedName>
    <definedName name="_fko5" hidden="1">#REF!</definedName>
    <definedName name="_fskj" hidden="1">#REF!</definedName>
    <definedName name="_gfsdog" hidden="1">#REF!</definedName>
    <definedName name="_hor140">#REF!</definedName>
    <definedName name="_hor210">#REF!</definedName>
    <definedName name="_HOR240">#REF!</definedName>
    <definedName name="_hor280">#REF!</definedName>
    <definedName name="_inc2">#N/A</definedName>
    <definedName name="_inc3">#N/A</definedName>
    <definedName name="_inc4">#N/A</definedName>
    <definedName name="_inc5">#N/A</definedName>
    <definedName name="_inc6">#N/A</definedName>
    <definedName name="_inc7">#N/A</definedName>
    <definedName name="_INC8">#N/A</definedName>
    <definedName name="_Iros" hidden="1">#REF!</definedName>
    <definedName name="_jkeu" hidden="1">#REF!</definedName>
    <definedName name="_k1">#REF!</definedName>
    <definedName name="_k2">#REF!</definedName>
    <definedName name="_k3">#REF!</definedName>
    <definedName name="_key" hidden="1">'[19]ANALISIS STO DGO'!#REF!</definedName>
    <definedName name="_Key1" hidden="1">#REF!</definedName>
    <definedName name="_Key2" hidden="1">#REF!</definedName>
    <definedName name="_Key3" hidden="1">#REF!</definedName>
    <definedName name="_key5" hidden="1">#REF!</definedName>
    <definedName name="_kEYYA" hidden="1">#REF!</definedName>
    <definedName name="_kfe" hidden="1">#REF!</definedName>
    <definedName name="_kfre" hidden="1">#REF!</definedName>
    <definedName name="_MAD01">#REF!</definedName>
    <definedName name="_MAN1">#REF!</definedName>
    <definedName name="_MAN2">#REF!</definedName>
    <definedName name="_MAN3">#REF!</definedName>
    <definedName name="_mario" hidden="1">#REF!</definedName>
    <definedName name="_MatInverse_In" hidden="1">#REF!</definedName>
    <definedName name="_MatInverse_In1" hidden="1">#REF!</definedName>
    <definedName name="_MATiNVERSE_INN" hidden="1">#REF!</definedName>
    <definedName name="_MBN1">#REF!</definedName>
    <definedName name="_MBN2">#REF!</definedName>
    <definedName name="_MBN3">#REF!</definedName>
    <definedName name="_MBN4">#REF!</definedName>
    <definedName name="_MCN1">#REF!</definedName>
    <definedName name="_MCN2">#REF!</definedName>
    <definedName name="_MDN1">#REF!</definedName>
    <definedName name="_MDN2">#REF!</definedName>
    <definedName name="_mnb" hidden="1">#REF!</definedName>
    <definedName name="_mob2">[17]Precio!$F$143</definedName>
    <definedName name="_Mont" hidden="1">#REF!</definedName>
    <definedName name="_MOV02">#REF!</definedName>
    <definedName name="_MOV03">#REF!</definedName>
    <definedName name="_MUB1">#REF!</definedName>
    <definedName name="_MUB2">#REF!</definedName>
    <definedName name="_MUB3">#REF!</definedName>
    <definedName name="_MUB4">#REF!</definedName>
    <definedName name="_MUR100">#REF!</definedName>
    <definedName name="_MUR12">#REF!</definedName>
    <definedName name="_MUR14">#REF!</definedName>
    <definedName name="_MUR36">#REF!</definedName>
    <definedName name="_mur6">#REF!</definedName>
    <definedName name="_MUR90">#REF!</definedName>
    <definedName name="_MZ1155">#REF!</definedName>
    <definedName name="_mz125">#REF!</definedName>
    <definedName name="_MZ13">#REF!</definedName>
    <definedName name="_MZ14">#REF!</definedName>
    <definedName name="_MZ16">#REF!</definedName>
    <definedName name="_MZ17">#REF!</definedName>
    <definedName name="_o">#REF!</definedName>
    <definedName name="_Ofl5" hidden="1">#REF!</definedName>
    <definedName name="_OP1">#REF!</definedName>
    <definedName name="_OP1PI">[21]MOJornal!$D$48</definedName>
    <definedName name="_OP2">#REF!</definedName>
    <definedName name="_OP2AL">[22]MOJornal!$D$51</definedName>
    <definedName name="_OP2PI">[21]MOJornal!$D$58</definedName>
    <definedName name="_OP3">#REF!</definedName>
    <definedName name="_OP3AL">[21]MOJornal!$D$61</definedName>
    <definedName name="_Order1" hidden="1">255</definedName>
    <definedName name="_Order2" hidden="1">255</definedName>
    <definedName name="_PA1">[8]Volumenes!#REF!</definedName>
    <definedName name="_pan1">#REF!</definedName>
    <definedName name="_PAN101">#REF!</definedName>
    <definedName name="_PAN11">#REF!</definedName>
    <definedName name="_pan12">[17]Precio!$F$160</definedName>
    <definedName name="_pan22">[17]Precio!$F$170</definedName>
    <definedName name="_pan3">[17]Precio!$F$151</definedName>
    <definedName name="_PAN36">#REF!</definedName>
    <definedName name="_PAN51">#REF!</definedName>
    <definedName name="_pan6">[17]Precio!$F$154</definedName>
    <definedName name="_pan7">[17]Precio!$F$155</definedName>
    <definedName name="_PAN71">#REF!</definedName>
    <definedName name="_Parse_In" hidden="1">#REF!</definedName>
    <definedName name="_Parse_Out" hidden="1">#REF!</definedName>
    <definedName name="_pedro" hidden="1">#REF!</definedName>
    <definedName name="_Per" hidden="1">#REF!</definedName>
    <definedName name="_perto" hidden="1">#REF!</definedName>
    <definedName name="_PH080">#REF!</definedName>
    <definedName name="_PH100">#REF!</definedName>
    <definedName name="_PH140">#REF!</definedName>
    <definedName name="_PH160">#REF!</definedName>
    <definedName name="_PH180">#REF!</definedName>
    <definedName name="_PH210">#REF!</definedName>
    <definedName name="_PH240">#REF!</definedName>
    <definedName name="_PH245">#REF!</definedName>
    <definedName name="_PH250">#REF!</definedName>
    <definedName name="_PH260">#REF!</definedName>
    <definedName name="_PH280">#REF!</definedName>
    <definedName name="_PH300">#REF!</definedName>
    <definedName name="_PH315">#REF!</definedName>
    <definedName name="_PH350">#REF!</definedName>
    <definedName name="_PH400">#REF!</definedName>
    <definedName name="_PH450">#REF!</definedName>
    <definedName name="_PH500">#REF!</definedName>
    <definedName name="_pl1">#REF!</definedName>
    <definedName name="_pl12">#REF!</definedName>
    <definedName name="_pl316">#REF!</definedName>
    <definedName name="_pl38">#REF!</definedName>
    <definedName name="_poer" hidden="1">#REF!</definedName>
    <definedName name="_Port" hidden="1">#REF!</definedName>
    <definedName name="_PRESUPUESTO" hidden="1">#REF!</definedName>
    <definedName name="_PTC110">#REF!</definedName>
    <definedName name="_PTC220">#REF!</definedName>
    <definedName name="_pu1">#REF!</definedName>
    <definedName name="_pu10">#REF!</definedName>
    <definedName name="_pu2">#REF!</definedName>
    <definedName name="_PU3">#REF!</definedName>
    <definedName name="_pu4">#REF!</definedName>
    <definedName name="_pu5">#REF!</definedName>
    <definedName name="_PU6">#REF!</definedName>
    <definedName name="_pu7">#REF!</definedName>
    <definedName name="_pu8">#REF!</definedName>
    <definedName name="_PVC2">#REF!</definedName>
    <definedName name="_PVC4">#REF!</definedName>
    <definedName name="_PVC6">#REF!</definedName>
    <definedName name="_Regression_Int" hidden="1">1</definedName>
    <definedName name="_SD100">#REF!</definedName>
    <definedName name="_SLU48">#REF!</definedName>
    <definedName name="_SLU910">#REF!</definedName>
    <definedName name="_sogr" hidden="1">#REF!</definedName>
    <definedName name="_sor" hidden="1">#REF!</definedName>
    <definedName name="_Sort" hidden="1">#REF!</definedName>
    <definedName name="_sr" hidden="1">#REF!</definedName>
    <definedName name="_SUB1">#REF!</definedName>
    <definedName name="_sum" hidden="1">#REF!</definedName>
    <definedName name="_Table1_In1" hidden="1">#REF!</definedName>
    <definedName name="_Table1_Out" hidden="1">#REF!</definedName>
    <definedName name="_tax1">[23]Factura!#REF!</definedName>
    <definedName name="_tax2">[23]Factura!#REF!</definedName>
    <definedName name="_tax3">[23]Factura!#REF!</definedName>
    <definedName name="_tax4">[23]Factura!#REF!</definedName>
    <definedName name="_TC110">#REF!</definedName>
    <definedName name="_TC220">#REF!</definedName>
    <definedName name="_td6">[13]Equipos!$E$11</definedName>
    <definedName name="_TUB24">#REF!</definedName>
    <definedName name="_valvulas" hidden="1">#REF!</definedName>
    <definedName name="_VAR12">#REF!</definedName>
    <definedName name="_VAR38">#REF!</definedName>
    <definedName name="_VOB1">[8]Volumenes!#REF!</definedName>
    <definedName name="_VOL1" hidden="1">#REF!</definedName>
    <definedName name="_YE42">#REF!</definedName>
    <definedName name="_za1">#REF!</definedName>
    <definedName name="_ZC1">#REF!</definedName>
    <definedName name="_ZE1">#REF!</definedName>
    <definedName name="_ZE2">#REF!</definedName>
    <definedName name="_ZE3">#REF!</definedName>
    <definedName name="_ZE4">#REF!</definedName>
    <definedName name="_ZE5">#REF!</definedName>
    <definedName name="_ZE6">#REF!</definedName>
    <definedName name="A">#REF!</definedName>
    <definedName name="A.I.US">[24]Resumen!#REF!</definedName>
    <definedName name="A_1" localSheetId="0" hidden="1">{#N/A,#N/A,FALSE,"Planilha";#N/A,#N/A,FALSE,"Resumo";#N/A,#N/A,FALSE,"Fisico";#N/A,#N/A,FALSE,"Financeiro";#N/A,#N/A,FALSE,"Financeiro"}</definedName>
    <definedName name="A_1" hidden="1">{#N/A,#N/A,FALSE,"Planilha";#N/A,#N/A,FALSE,"Resumo";#N/A,#N/A,FALSE,"Fisico";#N/A,#N/A,FALSE,"Financeiro";#N/A,#N/A,FALSE,"Financeiro"}</definedName>
    <definedName name="A_2" localSheetId="0" hidden="1">{#N/A,#N/A,FALSE,"Planilha";#N/A,#N/A,FALSE,"Resumo";#N/A,#N/A,FALSE,"Fisico";#N/A,#N/A,FALSE,"Financeiro";#N/A,#N/A,FALSE,"Financeiro"}</definedName>
    <definedName name="A_2" hidden="1">{#N/A,#N/A,FALSE,"Planilha";#N/A,#N/A,FALSE,"Resumo";#N/A,#N/A,FALSE,"Fisico";#N/A,#N/A,FALSE,"Financeiro";#N/A,#N/A,FALSE,"Financeiro"}</definedName>
    <definedName name="A_IMPRESIÓN_IM">#REF!</definedName>
    <definedName name="aa">#REF!</definedName>
    <definedName name="aa_2">"$#REF!.$B$109"</definedName>
    <definedName name="aa_3">"$#REF!.$B$109"</definedName>
    <definedName name="aaa" hidden="1">#REF!</definedName>
    <definedName name="aaaa" hidden="1">'[25]ANALISIS STO DGO'!#REF!</definedName>
    <definedName name="aaaaa" hidden="1">'[25]ANALISIS STO DGO'!#REF!</definedName>
    <definedName name="aaaaaa" hidden="1">'[25]ANALISIS STO DGO'!#REF!</definedName>
    <definedName name="aaaaaaa">#REF!</definedName>
    <definedName name="AAAAAAAAAAA">#REF!</definedName>
    <definedName name="aaf" hidden="1">'[25]ANALISIS STO DGO'!#REF!</definedName>
    <definedName name="AAG">#REF!</definedName>
    <definedName name="AAPA">[17]Precio!$F$25</definedName>
    <definedName name="AAPE">#REF!</definedName>
    <definedName name="aasd" hidden="1">'[26]ANALISIS STO DGO'!#REF!</definedName>
    <definedName name="ab">#REF!</definedName>
    <definedName name="ababa1">[8]Volumenes!#REF!</definedName>
    <definedName name="ababa2">[8]Volumenes!#REF!</definedName>
    <definedName name="ababa3">[8]Volumenes!#REF!</definedName>
    <definedName name="abaco1">[8]Volumenes!#REF!</definedName>
    <definedName name="abaco2">[8]Volumenes!#REF!</definedName>
    <definedName name="abaco3">[8]Volumenes!#REF!</definedName>
    <definedName name="abanico">'[18]Pres. '!#REF!</definedName>
    <definedName name="ABANICOCONLUZ">[27]Materiales!$E$58</definedName>
    <definedName name="ABANICODEPARED">[28]Analisis!$F$474</definedName>
    <definedName name="ABANICOSINLUZ">[27]Materiales!$E$59</definedName>
    <definedName name="ABANICOTECHO">[29]Analisis!$F$446</definedName>
    <definedName name="ABANICOTECHOS">[28]Analisis!$F$469</definedName>
    <definedName name="ABN">#REF!</definedName>
    <definedName name="abrazadera112">[30]INSUMO!$D$540</definedName>
    <definedName name="abrazadera38">[30]INSUMO!$D$417</definedName>
    <definedName name="abrazadera4">[30]INSUMO!$D$416</definedName>
    <definedName name="ABULT">#REF!</definedName>
    <definedName name="ac">#REF!</definedName>
    <definedName name="aca.10.km">#REF!</definedName>
    <definedName name="aca.11.km">#REF!</definedName>
    <definedName name="aca.12.km">#REF!</definedName>
    <definedName name="aca.13.km">#REF!</definedName>
    <definedName name="aca.14.km">#REF!</definedName>
    <definedName name="aca.15.km">#REF!</definedName>
    <definedName name="aca.16.km">#REF!</definedName>
    <definedName name="aca.17.km">#REF!</definedName>
    <definedName name="aca.18.km">#REF!</definedName>
    <definedName name="aca.19.km">#REF!</definedName>
    <definedName name="aca.1er.km">#REF!</definedName>
    <definedName name="aca.2.km">#REF!</definedName>
    <definedName name="aca.20.km">#REF!</definedName>
    <definedName name="aca.21.km">#REF!</definedName>
    <definedName name="aca.22.km">#REF!</definedName>
    <definedName name="aca.23.km">#REF!</definedName>
    <definedName name="aca.24.km">#REF!</definedName>
    <definedName name="aca.25.km">#REF!</definedName>
    <definedName name="aca.26.km">#REF!</definedName>
    <definedName name="aca.27.km">#REF!</definedName>
    <definedName name="aca.28.km">#REF!</definedName>
    <definedName name="aca.29.km">#REF!</definedName>
    <definedName name="aca.3.km">#REF!</definedName>
    <definedName name="aca.30.km">#REF!</definedName>
    <definedName name="aca.4.km">#REF!</definedName>
    <definedName name="aca.5.km">#REF!</definedName>
    <definedName name="aca.6.km">#REF!</definedName>
    <definedName name="aca.7.km">#REF!</definedName>
    <definedName name="aca.8.km">#REF!</definedName>
    <definedName name="aca.9.km">#REF!</definedName>
    <definedName name="ACA_1">#REF!</definedName>
    <definedName name="ACA_2">#REF!</definedName>
    <definedName name="ACA_6">#REF!</definedName>
    <definedName name="ACA_7">#REF!</definedName>
    <definedName name="ACAHOR175">#REF!</definedName>
    <definedName name="ACAHOR3">#REF!</definedName>
    <definedName name="ACAHOR4">#REF!</definedName>
    <definedName name="ACAHOR5">#REF!</definedName>
    <definedName name="ACAINBL">#REF!</definedName>
    <definedName name="ACAINVIG">#REF!</definedName>
    <definedName name="ACAINZAP">#REF!</definedName>
    <definedName name="Acareo_de_Ma">#REF!</definedName>
    <definedName name="acarreo">#REF!</definedName>
    <definedName name="ACARREO12BLOCK12">#REF!</definedName>
    <definedName name="ACARREO12BLOCK6">#REF!</definedName>
    <definedName name="ACARREO12BLOCK8">#REF!</definedName>
    <definedName name="ACARREOADO50080">#REF!</definedName>
    <definedName name="ACARREOADO511">#REF!</definedName>
    <definedName name="ACARREOADO604">#REF!</definedName>
    <definedName name="ACARREOADOQUIN">#REF!</definedName>
    <definedName name="ACARREOADOQUINCLASICO">#REF!</definedName>
    <definedName name="ACARREOADOQUINCOLONIAL">#REF!</definedName>
    <definedName name="ACARREOADOQUINMEDITERRANEO">#REF!</definedName>
    <definedName name="ACARREOADOQUINMEDITERRANEODIAMANTE">#REF!</definedName>
    <definedName name="ACARREOADOQUINOLYMPUS">#REF!</definedName>
    <definedName name="ACARREOBLINTEL6">#REF!</definedName>
    <definedName name="ACARREOBLINTEL6X8X8">#REF!</definedName>
    <definedName name="ACARREOBLINTEL8">#REF!</definedName>
    <definedName name="ACARREOBLINTEL8X8X8">#REF!</definedName>
    <definedName name="ACARREOBLOCALPER">#REF!</definedName>
    <definedName name="ACARREOBLOCK10">#REF!</definedName>
    <definedName name="ACARREOBLOCK12">#REF!</definedName>
    <definedName name="ACARREOBLOCK4">#REF!</definedName>
    <definedName name="ACARREOBLOCK5">#REF!</definedName>
    <definedName name="ACARREOBLOCK6">#REF!</definedName>
    <definedName name="ACARREOBLOCK6DEC">#REF!</definedName>
    <definedName name="ACARREOBLOCK6TEX">#REF!</definedName>
    <definedName name="ACARREOBLOCK8">#REF!</definedName>
    <definedName name="ACARREOBLOCK8DEC">#REF!</definedName>
    <definedName name="ACARREOBLOCK8TEX">#REF!</definedName>
    <definedName name="ACARREOBLOCKORN">#REF!</definedName>
    <definedName name="ACARREOBLOCKRUST4">#REF!</definedName>
    <definedName name="ACARREOBLOCKRUST8">#REF!</definedName>
    <definedName name="ACARREOBLOQUETECHO11X20X20GRIS">#REF!</definedName>
    <definedName name="ACARREOBLOQUETECHO15X60COLOR">#REF!</definedName>
    <definedName name="ACARREOBLOQUETECHO15X60GRIS">#REF!</definedName>
    <definedName name="ACARREOBLOVIGA6">#REF!</definedName>
    <definedName name="ACARREOBLOVIGA8">#REF!</definedName>
    <definedName name="ACARREOBLOVJE">#REF!</definedName>
    <definedName name="ACARREOGRA3030">#REF!</definedName>
    <definedName name="ACARREOGRA4040">#REF!</definedName>
    <definedName name="ACARREOGRANITOVJE">#REF!</definedName>
    <definedName name="ACARREOLAV1">#REF!</definedName>
    <definedName name="ACARREOLAV2">#REF!</definedName>
    <definedName name="ACARREOMOSAICOGRAVILLA30X30">#REF!</definedName>
    <definedName name="ACARREOPISOS">#REF!</definedName>
    <definedName name="ACARREOVER">#REF!</definedName>
    <definedName name="ACARREOVIBRAZO30X30">#REF!</definedName>
    <definedName name="ACARREOVIBRAZO40X40">#REF!</definedName>
    <definedName name="ACARREOVIBRORUSTICO30X30">#REF!</definedName>
    <definedName name="ACARREOZOCALOS">#REF!</definedName>
    <definedName name="ACARREPTABLETA">#REF!</definedName>
    <definedName name="Accesorioi">#REF!</definedName>
    <definedName name="AccesorioL">#REF!</definedName>
    <definedName name="accesoriosbaño5piezas">[30]INSUMO!$D$128</definedName>
    <definedName name="Access_Button" hidden="1">"工事単価_工事単価_List"</definedName>
    <definedName name="AccessDatabase" hidden="1">"C:\Data\積算\工事単価.mdb"</definedName>
    <definedName name="ace">#REF!</definedName>
    <definedName name="acebaño1">'[31]5.05 Revestimiento'!$B$32</definedName>
    <definedName name="acebaño2">'[31]5.05 Revestimiento'!#REF!</definedName>
    <definedName name="acebaño3">'[31]5.05 Revestimiento'!#REF!</definedName>
    <definedName name="ACECEFRO">#REF!</definedName>
    <definedName name="acecocina1">#REF!</definedName>
    <definedName name="acecocina2">'[31]5.05 Revestimiento'!#REF!</definedName>
    <definedName name="acecocina3">'[31]5.05 Revestimiento'!#REF!</definedName>
    <definedName name="ACECOVI">#REF!</definedName>
    <definedName name="ACEDIVIMA">#REF!</definedName>
    <definedName name="ACEFRA">#REF!</definedName>
    <definedName name="ACELORA">#REF!</definedName>
    <definedName name="ACENUVI">[8]Jornal!#REF!</definedName>
    <definedName name="ACERA">#REF!</definedName>
    <definedName name="ACERA_HA">[32]Análisis!$H$2772</definedName>
    <definedName name="acera1">#REF!</definedName>
    <definedName name="acera12">#REF!</definedName>
    <definedName name="ACERAES">#REF!</definedName>
    <definedName name="aceras">#REF!</definedName>
    <definedName name="acero">#REF!</definedName>
    <definedName name="Acero.1er.Enrase.Villas">#REF!</definedName>
    <definedName name="Acero.1er.Entrepiso.Villa">#REF!</definedName>
    <definedName name="Acero.2do.Enrase.Villas">#REF!</definedName>
    <definedName name="Acero.2do.Entrepiso.Villas">#REF!</definedName>
    <definedName name="Acero.3erEnrase.Villas">#REF!</definedName>
    <definedName name="Acero.60">#REF!</definedName>
    <definedName name="Acero.C1.1erN.Villa">'[33]Detalle Acero'!$H$26</definedName>
    <definedName name="Acero.C1.2doN.Villa">#REF!</definedName>
    <definedName name="Acero.C2.1erN.Villa">'[33]Detalle Acero'!$L$26</definedName>
    <definedName name="Acero.C3.2doN">#REF!</definedName>
    <definedName name="Acero.C4.1erN.Villa">#REF!</definedName>
    <definedName name="Acero.C4.2doN.Villas">#REF!</definedName>
    <definedName name="Acero.Losa.Techo.Villas">#REF!</definedName>
    <definedName name="Acero.MA">#REF!</definedName>
    <definedName name="Acero.platea.Villa">'[33]Detalle Acero'!$D$26</definedName>
    <definedName name="Acero.V1E.Villas">#REF!</definedName>
    <definedName name="Acero.V1T.Villas">#REF!</definedName>
    <definedName name="Acero.V2E.Villas">#REF!</definedName>
    <definedName name="Acero.V2T.Villas">#REF!</definedName>
    <definedName name="Acero.V3E.Villas">#REF!</definedName>
    <definedName name="Acero.V3T.Villas">#REF!</definedName>
    <definedName name="Acero.V4E.Villas">#REF!</definedName>
    <definedName name="Acero.V4T.Villas">#REF!</definedName>
    <definedName name="Acero.V5E.Villas">#REF!</definedName>
    <definedName name="Acero.Viga.Platea.Villa">'[33]Detalle Acero'!$F$26</definedName>
    <definedName name="Acero_¼">[34]Ins!$E$10</definedName>
    <definedName name="Acero_1">#N/A</definedName>
    <definedName name="Acero_1_2_____Grado_40">#REF!</definedName>
    <definedName name="Acero_1_4______Grado_40">#REF!</definedName>
    <definedName name="Acero_2">#N/A</definedName>
    <definedName name="Acero_3">#N/A</definedName>
    <definedName name="Acero_3_4__1_____Grado_40">#REF!</definedName>
    <definedName name="Acero_3_8______Grado_40">#REF!</definedName>
    <definedName name="Acero_grado_40__½__x_20">[35]Ins!$E$13</definedName>
    <definedName name="Acero_grado_40__3_8__x_20">[34]Ins!$E$11</definedName>
    <definedName name="Acero_Grado_60">'[36]LISTA DE PRECIO'!$C$6</definedName>
    <definedName name="Acero_malla__D2.7_x_D2.7__100_x_100_Rollo_2.40_x_40.00_m.__5.87_qq">[35]Ins!$E$31</definedName>
    <definedName name="Acero_QQ">#REF!</definedName>
    <definedName name="acero1">#REF!</definedName>
    <definedName name="ACERO1\2">#REF!</definedName>
    <definedName name="ACERO1\4">#REF!</definedName>
    <definedName name="ACERO12">#REF!</definedName>
    <definedName name="ACERO1225">#REF!</definedName>
    <definedName name="ACERO14">#REF!</definedName>
    <definedName name="acero2">#REF!</definedName>
    <definedName name="ACERO3\8">#REF!</definedName>
    <definedName name="ACERO34">#REF!</definedName>
    <definedName name="ACERO38">#REF!</definedName>
    <definedName name="ACERO3825">#REF!</definedName>
    <definedName name="ACERO40">#REF!</definedName>
    <definedName name="Acero60">#REF!</definedName>
    <definedName name="ACERO601">#REF!</definedName>
    <definedName name="ACERO6012">#REF!</definedName>
    <definedName name="ACERO601220">[22]Ana!$M$28</definedName>
    <definedName name="ACERO601225">#REF!</definedName>
    <definedName name="ACERO6034">#REF!</definedName>
    <definedName name="ACERO6035">#REF!</definedName>
    <definedName name="ACERO6038">#REF!</definedName>
    <definedName name="ACERO603820">[22]Ana!$M$8</definedName>
    <definedName name="ACERO603825">#REF!</definedName>
    <definedName name="acerog40">#REF!</definedName>
    <definedName name="acerog60">[37]I.HORMIGON!$G$10</definedName>
    <definedName name="aceroi">#REF!</definedName>
    <definedName name="aceroii">#REF!</definedName>
    <definedName name="ACEROMA">#REF!</definedName>
    <definedName name="aceromalla">#REF!</definedName>
    <definedName name="ACEROQQ">#REF!</definedName>
    <definedName name="ACEROS">#REF!</definedName>
    <definedName name="ACEVIAM">#REF!</definedName>
    <definedName name="ACEZAMUBL">#REF!</definedName>
    <definedName name="ACOMALTATENSIONCONTRA">#REF!</definedName>
    <definedName name="ACOMDEPLANTANUEAEQUIPO800ACONTRA">#REF!</definedName>
    <definedName name="ACOMDESDEEQUIPOAPANELAA">#REF!</definedName>
    <definedName name="ACOMELEC">#REF!</definedName>
    <definedName name="ACOMEQUIPOAPANELBOMBACONTRA">#REF!</definedName>
    <definedName name="ACOMEQUIPOAPANELLUCESPARQCONTRA">#REF!</definedName>
    <definedName name="ACOMPRIDEPOSTEATRANSF750CONTRA">#REF!</definedName>
    <definedName name="ACOMSECDEEQUIPOAPANLUCESYTC">#REF!</definedName>
    <definedName name="ACOMSECDEPLANUEAEQUI800CONTRA">#REF!</definedName>
    <definedName name="ACOMSECDETRANSF750AREGBCONTRA">#REF!</definedName>
    <definedName name="ACOMSECTRANSFAEQUIPOCONTRA">#REF!</definedName>
    <definedName name="acpresupuesto">[38]Presup.!#REF!</definedName>
    <definedName name="ACR">[27]Materiales!$E$36</definedName>
    <definedName name="Acrilica_en_muros">[39]Precios!$C$40</definedName>
    <definedName name="Act.">#REF!</definedName>
    <definedName name="Actividad_1">#REF!</definedName>
    <definedName name="Actividad_2">#REF!</definedName>
    <definedName name="Actividad_3">#REF!</definedName>
    <definedName name="actividades">[40]Analisis!$B$1:$B$451</definedName>
    <definedName name="ACUM">#REF!</definedName>
    <definedName name="adamiosi">[41]ANALISIS!#REF!</definedName>
    <definedName name="ADAMIOSIN">#REF!</definedName>
    <definedName name="ADAPH1P">#REF!</definedName>
    <definedName name="ADAPM12P">#REF!</definedName>
    <definedName name="ADAPTADOR_HEM_PVC_1">#REF!</definedName>
    <definedName name="ADAPTADOR_HEM_PVC_12">#REF!</definedName>
    <definedName name="ADAPTADOR_HEM_PVC_34">#REF!</definedName>
    <definedName name="ADAPTADOR_MAC_PVC_1">#REF!</definedName>
    <definedName name="ADAPTADOR_MAC_PVC_12">#REF!</definedName>
    <definedName name="ADAPTADOR_MAC_PVC_34">#REF!</definedName>
    <definedName name="adaptadorhembra1">[30]INSUMO!$D$131</definedName>
    <definedName name="adaptadormacho1">[30]INSUMO!$D$138</definedName>
    <definedName name="adaptadormacho12">[30]INSUMO!$D$136</definedName>
    <definedName name="adaptadormacho34">[30]INSUMO!$D$137</definedName>
    <definedName name="ADAPTCPVCH12">#REF!</definedName>
    <definedName name="ADAPTCPVCH34">#REF!</definedName>
    <definedName name="ADAPTCPVCM12">#REF!</definedName>
    <definedName name="ADAPTCPVCM34">#REF!</definedName>
    <definedName name="ADAPTPVCH1">#REF!</definedName>
    <definedName name="ADAPTPVCH112">#REF!</definedName>
    <definedName name="ADAPTPVCH12">#REF!</definedName>
    <definedName name="ADAPTPVCH2">#REF!</definedName>
    <definedName name="ADAPTPVCH3">#REF!</definedName>
    <definedName name="ADAPTPVCH34">#REF!</definedName>
    <definedName name="ADAPTPVCH4">#REF!</definedName>
    <definedName name="ADAPTPVCH6">#REF!</definedName>
    <definedName name="ADAPTPVCM1">#REF!</definedName>
    <definedName name="ADAPTPVCM112">#REF!</definedName>
    <definedName name="ADAPTPVCM12">#REF!</definedName>
    <definedName name="ADAPTPVCM2">#REF!</definedName>
    <definedName name="ADAPTPVCM3">#REF!</definedName>
    <definedName name="ADAPTPVCM34">#REF!</definedName>
    <definedName name="ADAPTPVCM4">#REF!</definedName>
    <definedName name="ADAPTPVCM6">#REF!</definedName>
    <definedName name="ADER">#REF!</definedName>
    <definedName name="adf" hidden="1">'[26]ANALISIS STO DGO'!#REF!</definedName>
    <definedName name="ADHERENCIA">#REF!</definedName>
    <definedName name="ADICIONAL">#N/A</definedName>
    <definedName name="Adicionales">#REF!</definedName>
    <definedName name="adicionales1">#REF!</definedName>
    <definedName name="ADITIVO">#REF!</definedName>
    <definedName name="ADITIVO_IMPERMEABILIZANTE">#REF!</definedName>
    <definedName name="ADM">#REF!</definedName>
    <definedName name="adm.a" hidden="1">#REF!</definedName>
    <definedName name="ADMBL" hidden="1">#REF!</definedName>
    <definedName name="ADMINISTRATIVOS">#REF!</definedName>
    <definedName name="Adoquín_Mediterráneo_Gris">#REF!</definedName>
    <definedName name="ads" hidden="1">'[25]ANALISIS STO DGO'!#REF!</definedName>
    <definedName name="adu">#REF!</definedName>
    <definedName name="aefwqaef" hidden="1">#REF!</definedName>
    <definedName name="aeg" hidden="1">'[25]ANALISIS STO DGO'!#REF!</definedName>
    <definedName name="AG">#REF!</definedName>
    <definedName name="Agregado">#REF!</definedName>
    <definedName name="Agregado_2">#N/A</definedName>
    <definedName name="Agregado_3">#N/A</definedName>
    <definedName name="Agregados">#REF!</definedName>
    <definedName name="Agregados_Hormigon">#REF!</definedName>
    <definedName name="agricola">#REF!</definedName>
    <definedName name="AGRMH">[17]Precio!$F$23</definedName>
    <definedName name="Agua">#REF!</definedName>
    <definedName name="Agua.MA">#REF!</definedName>
    <definedName name="Agua.Potable.1erN">[42]Análisis!$F$1816</definedName>
    <definedName name="Agua.Potable.3er.4toy5toN">[42]Análisis!$F$1956</definedName>
    <definedName name="Agua__camión_2_000_gls.">[34]Ins!$E$657</definedName>
    <definedName name="Agua_1">#N/A</definedName>
    <definedName name="Agua_2">#N/A</definedName>
    <definedName name="Agua_3">#N/A</definedName>
    <definedName name="AGUAGL">#REF!</definedName>
    <definedName name="aguarras">#REF!</definedName>
    <definedName name="Aint.">[8]Volumenes!#REF!</definedName>
    <definedName name="AIRE.ACONDICIONADO">#REF!</definedName>
    <definedName name="aja">#REF!</definedName>
    <definedName name="AL">#REF!</definedName>
    <definedName name="AL_ELEC_No10">#REF!</definedName>
    <definedName name="AL_ELEC_No12">#REF!</definedName>
    <definedName name="AL_ELEC_No14">#REF!</definedName>
    <definedName name="AL_ELEC_No6">#REF!</definedName>
    <definedName name="AL_ELEC_No8">#REF!</definedName>
    <definedName name="AL0THW">'[8]PU-Elect.'!#REF!</definedName>
    <definedName name="AL10_">#REF!</definedName>
    <definedName name="AL10THW">#REF!</definedName>
    <definedName name="AL12_">#REF!</definedName>
    <definedName name="AL14_">#REF!</definedName>
    <definedName name="AL14GALV">#REF!</definedName>
    <definedName name="AL18DUPLO">#REF!</definedName>
    <definedName name="AL18GALV">#REF!</definedName>
    <definedName name="AL1C">#REF!</definedName>
    <definedName name="AL2_">#REF!</definedName>
    <definedName name="AL2C">#REF!</definedName>
    <definedName name="AL3C">#REF!</definedName>
    <definedName name="AL4_">#REF!</definedName>
    <definedName name="AL4C">#REF!</definedName>
    <definedName name="AL6_">#REF!</definedName>
    <definedName name="AL8_">#REF!</definedName>
    <definedName name="ALAM">#REF!</definedName>
    <definedName name="ALAM16">#REF!</definedName>
    <definedName name="ALAM18">#REF!</definedName>
    <definedName name="alambi">#REF!</definedName>
    <definedName name="alambii">#REF!</definedName>
    <definedName name="alambiii">#REF!</definedName>
    <definedName name="alambiiii">#REF!</definedName>
    <definedName name="Alambre">#REF!</definedName>
    <definedName name="Alambre_2">#N/A</definedName>
    <definedName name="Alambre_3">#N/A</definedName>
    <definedName name="alambre_4">#REF!</definedName>
    <definedName name="alambre_6">#REF!</definedName>
    <definedName name="Alambre_galv._Calibre_14__Para_reforzar_encofrados">[35]Ins!$E$23</definedName>
    <definedName name="Alambre_galv._Calibre_18">[35]Ins!$E$24</definedName>
    <definedName name="Alambre_galvanizago__18">'[36]LISTA DE PRECIO'!$C$7</definedName>
    <definedName name="Alambre_No._18">#REF!</definedName>
    <definedName name="Alambre_No.18">#REF!</definedName>
    <definedName name="Alambre_No.18_2">#N/A</definedName>
    <definedName name="Alambre_No.18_3">#N/A</definedName>
    <definedName name="Alambre_thhw__12__Str.">[35]Ins!$E$446</definedName>
    <definedName name="Alambre_Varilla">#REF!</definedName>
    <definedName name="ALAMBRE1_0">[27]Materiales!$E$746</definedName>
    <definedName name="alambre14">[30]INSUMO!$D$542</definedName>
    <definedName name="alambre18">#REF!</definedName>
    <definedName name="Alambre18.MA">#REF!</definedName>
    <definedName name="ALAMBRED">#REF!</definedName>
    <definedName name="alambredulce">[37]I.HORMIGON!$G$12</definedName>
    <definedName name="alambredulce18">[30]INSUMO!$D$122</definedName>
    <definedName name="alambreduplex18">[30]INSUMO!$D$431</definedName>
    <definedName name="alambreelectrico10">[30]INSUMO!$D$436</definedName>
    <definedName name="alambreelectrico12">[30]INSUMO!$D$437</definedName>
    <definedName name="alambreelectrico14">[30]INSUMO!$D$438</definedName>
    <definedName name="ALAMBRENo12">[27]Materiales!$E$755</definedName>
    <definedName name="alambretrinchera">[30]INSUMO!$D$537</definedName>
    <definedName name="ALAMBREVARILLA">[27]Materiales!$E$661</definedName>
    <definedName name="ALAMBREVINIL12">[27]Materiales!$E$758</definedName>
    <definedName name="ALB">'[8]anal term'!#REF!</definedName>
    <definedName name="ALB_001">#REF!</definedName>
    <definedName name="ALB_003">#REF!</definedName>
    <definedName name="ALB_007">#REF!</definedName>
    <definedName name="ALB1RA">#REF!</definedName>
    <definedName name="ALB2DA">#REF!</definedName>
    <definedName name="ALBANIL">#REF!</definedName>
    <definedName name="ALBANIL2">#REF!</definedName>
    <definedName name="ALBANIL3">#REF!</definedName>
    <definedName name="albañial2da">'[30]MANO DE OBRA'!#REF!</definedName>
    <definedName name="albañil">#REF!</definedName>
    <definedName name="Albañil_Dia">#REF!</definedName>
    <definedName name="albañil1era">'[30]MANO DE OBRA'!$D$9</definedName>
    <definedName name="ale">#REF!</definedName>
    <definedName name="alejos" hidden="1">#REF!</definedName>
    <definedName name="ALH">#REF!</definedName>
    <definedName name="Ali.Desde.Trans.Villas">#REF!</definedName>
    <definedName name="aliba1">[8]Volumenes!#REF!</definedName>
    <definedName name="aliba2">[8]Volumenes!#REF!</definedName>
    <definedName name="aliba3">[8]Volumenes!#REF!</definedName>
    <definedName name="aliger1">[8]Volumenes!#REF!</definedName>
    <definedName name="aliger2">[8]Volumenes!#REF!</definedName>
    <definedName name="aliger3">[8]Volumenes!#REF!</definedName>
    <definedName name="Alim.a.Trnsf.">#REF!</definedName>
    <definedName name="Alq._Madera_Dintel____Incl._M_O">#REF!</definedName>
    <definedName name="Alq._Madera_P_Antepecho____Incl._M_O">#REF!</definedName>
    <definedName name="Alq._Madera_P_Col._____Incl._M_O">#REF!</definedName>
    <definedName name="Alq._Madera_P_Losa_____Incl._M_O">#REF!</definedName>
    <definedName name="Alq._Madera_P_Rampa_____Incl._M_O">#REF!</definedName>
    <definedName name="Alq._Madera_P_Viga_____Incl._M_O">#REF!</definedName>
    <definedName name="Alq._Madera_P_Vigas_y_Columnas_Amarre____Incl._M_O">#REF!</definedName>
    <definedName name="ALT">#REF!</definedName>
    <definedName name="ALTATEN">#REF!</definedName>
    <definedName name="ALTATENSION">#REF!</definedName>
    <definedName name="altext3">#REF!</definedName>
    <definedName name="ALTURA">#REF!</definedName>
    <definedName name="AMARREVARILLA20">#REF!</definedName>
    <definedName name="AMARREVARILLA40">#REF!</definedName>
    <definedName name="AMARREVARILLA60">#REF!</definedName>
    <definedName name="AMARREVARILLA80">#REF!</definedName>
    <definedName name="ana_abrasadera_1.5pulg">#REF!</definedName>
    <definedName name="ana_abrasadera_1pulg">#REF!</definedName>
    <definedName name="ana_abrasadera_2pulg">#REF!</definedName>
    <definedName name="ana_abrasadera_3pulg">#REF!</definedName>
    <definedName name="ana_abrasadera_4pulg">#REF!</definedName>
    <definedName name="ana_adap_hn_2pulg">[43]ANA!$F$1146</definedName>
    <definedName name="ana_adap_hn_4pulg">[43]ANA!$F$1139</definedName>
    <definedName name="ana_adap_pp_0.5pulg">[43]ANA!$F$234</definedName>
    <definedName name="ana_adap_pp_0.75pulg">[43]ANA!$F$227</definedName>
    <definedName name="ana_adap_pvc_1.5pulg">#REF!</definedName>
    <definedName name="ana_adap_pvc_2pulg">#REF!</definedName>
    <definedName name="ana_adap_pvc_3pulg">[43]ANA!$F$1686</definedName>
    <definedName name="ana_arrancador_velocidad_variable">[43]ANA!$F$405</definedName>
    <definedName name="ana_aspersor_tipo_1">[43]ANA!$F$1504</definedName>
    <definedName name="ana_aspersor_tipo_2">[43]ANA!$F$1510</definedName>
    <definedName name="ana_aspersor_tipo_3">[43]ANA!$F$1516</definedName>
    <definedName name="ana_bajante_descarga_3pulg">[43]ANA!$F$885</definedName>
    <definedName name="ana_bajante_descarga_4pulg">[43]ANA!$F$872</definedName>
    <definedName name="ana_bajante_pluvial_3pulg">#REF!</definedName>
    <definedName name="ana_bajante_pluvial_4pulg">#REF!</definedName>
    <definedName name="ana_bañera">#REF!</definedName>
    <definedName name="ana_bidet">[43]ANA!$F$491</definedName>
    <definedName name="ana_blocks_6pulg">#REF!</definedName>
    <definedName name="ana_blocks_8pulg">#REF!</definedName>
    <definedName name="ana_bomba_drenaje_sotano">[43]ANA!$F$1000</definedName>
    <definedName name="ana_bomba_fosa_ascensor">[43]ANA!$F$1011</definedName>
    <definedName name="ana_bomba_incendio">[43]ANA!$F$1272</definedName>
    <definedName name="ana_bomba_jokey">[43]ANA!$F$1278</definedName>
    <definedName name="ana_bombas_presion_constante">[43]ANA!$F$393</definedName>
    <definedName name="ana_caja_inspeccion">#REF!</definedName>
    <definedName name="ana_calentador_electrico">#REF!</definedName>
    <definedName name="ana_camara_desarenadora">[43]ANA!$F$988</definedName>
    <definedName name="ana_check_hor_2pulg">#REF!</definedName>
    <definedName name="ana_check_ver_3pulg">#REF!</definedName>
    <definedName name="ana_clorinador_para_agua_potable">[43]ANA!$F$381</definedName>
    <definedName name="ana_codo_cpvc_0.5pulg">#REF!</definedName>
    <definedName name="ana_codo_cpvc_0.75pulg">#REF!</definedName>
    <definedName name="ana_codo_hg_2hg">#REF!</definedName>
    <definedName name="ana_codo_hg_3hg">#REF!</definedName>
    <definedName name="ana_codo_hn_0.75pulgx90">[43]ANA!$F$1132</definedName>
    <definedName name="ana_codo_hn_1.5pulgx90">[43]ANA!$F$1125</definedName>
    <definedName name="ana_codo_hn_2pulgx90">[43]ANA!$F$1118</definedName>
    <definedName name="ana_codo_hn_4pulgx90">[43]ANA!$F$1111</definedName>
    <definedName name="ana_codo_pe_0.5pulgx90">[43]ANA!$F$1433</definedName>
    <definedName name="ana_codo_pe_0.75pulgx45">[43]ANA!$F$1451</definedName>
    <definedName name="ana_codo_pe_0.75pulgx90">[43]ANA!$F$1427</definedName>
    <definedName name="ana_codo_pe_1.5pulgx45">[43]ANA!$F$1439</definedName>
    <definedName name="ana_codo_pe_1.5pulgx90">[43]ANA!$F$1421</definedName>
    <definedName name="ana_codo_pe_1pulgx45">[43]ANA!$F$1445</definedName>
    <definedName name="ana_codo_pe_2pulgx90">[43]ANA!$F$1415</definedName>
    <definedName name="ana_codo_pp_0.5pulgx90">[43]ANA!$F$173</definedName>
    <definedName name="ana_codo_pp_0.75pulgx90">[43]ANA!$F$166</definedName>
    <definedName name="ana_codo_pp_1.5pulgx90">[43]ANA!$F$152</definedName>
    <definedName name="ana_codo_pp_1pulgx90">[43]ANA!$F$159</definedName>
    <definedName name="ana_codo_pp_4pulgx90">[43]ANA!$F$145</definedName>
    <definedName name="ana_codo_pvc_drenaje_2pulgx45">#REF!</definedName>
    <definedName name="ana_codo_pvc_drenaje_2pulgx90">[43]ANA!$F$732</definedName>
    <definedName name="ana_codo_pvc_drenaje_3pulgx45">#REF!</definedName>
    <definedName name="ana_codo_pvc_drenaje_3pulgx90">[43]ANA!$F$725</definedName>
    <definedName name="ana_codo_pvc_drenaje_4pulgx45">#REF!</definedName>
    <definedName name="ana_codo_pvc_drenaje_4pulgx90">[43]ANA!$F$718</definedName>
    <definedName name="ana_codo_pvc_drenaje_6pulgx45">[43]ANA!$F$739</definedName>
    <definedName name="ana_codo_pvc_drenaje_6pulgx90">[43]ANA!$F$711</definedName>
    <definedName name="ana_codo_pvc_presion_0.5pulg">#REF!</definedName>
    <definedName name="ana_codo_pvc_presion_0.75pulg">#REF!</definedName>
    <definedName name="ana_codo_pvc_presion_1.5pulg">#REF!</definedName>
    <definedName name="ana_codo_pvc_presion_1.5pulgx90">[43]ANA!$F$1636</definedName>
    <definedName name="ana_codo_pvc_presion_1pulg">#REF!</definedName>
    <definedName name="ana_codo_pvc_presion_2pulg">#REF!</definedName>
    <definedName name="ana_codo_pvc_presion_2pulgx90">[43]ANA!$F$1629</definedName>
    <definedName name="ana_codo_pvc_presion_3pulg">#REF!</definedName>
    <definedName name="ana_codo_pvc_presion_3pulgx90">[43]ANA!$F$1622</definedName>
    <definedName name="ana_columna">#REF!</definedName>
    <definedName name="ana_columna_1.5pulg">#REF!</definedName>
    <definedName name="ana_columna_1pulg">#REF!</definedName>
    <definedName name="ana_columna_agua_1.5pulg">[43]ANA!$F$295</definedName>
    <definedName name="ana_columna_agua_1pulg">[43]ANA!$F$307</definedName>
    <definedName name="ana_columna_agua_3pulg">[43]ANA!$F$283</definedName>
    <definedName name="ana_columna_descaga_3pulg">#REF!</definedName>
    <definedName name="ana_columna_descaga_4pulg">#REF!</definedName>
    <definedName name="ana_columna_proteccion_incendio_1.5pulg">[43]ANA!$F$1212</definedName>
    <definedName name="ana_columna_proteccion_incendio_2pulg">[43]ANA!$F$1198</definedName>
    <definedName name="ana_columna_proteccion_incendio_3pulg">[43]ANA!$F$1183</definedName>
    <definedName name="ana_columna_proteccion_incendio_4pulg">[43]ANA!$F$1168</definedName>
    <definedName name="ana_columna_ventilacion_2pulg">#REF!</definedName>
    <definedName name="ana_columna_ventilacion_3pulg">#REF!</definedName>
    <definedName name="ana_columna_ventilacion_4pulg">[43]ANA!$F$908</definedName>
    <definedName name="ana_cotrtina_baño">[43]ANA!$F$542</definedName>
    <definedName name="ana_couplig_pvc_1.5pulg">[43]ANA!$F$1728</definedName>
    <definedName name="ana_couplig_pvc_2pulg">[43]ANA!$F$1721</definedName>
    <definedName name="ana_couplig_pvc_3pulg">[43]ANA!$F$1714</definedName>
    <definedName name="ana_couplig_pvc_4pulg">[43]ANA!$F$1707</definedName>
    <definedName name="ana_coupling_cpvc_1.5pulg">#REF!</definedName>
    <definedName name="ana_coupling_pp_0.75pulg">[43]ANA!$F$220</definedName>
    <definedName name="ana_coupling_pvc_drenaje_3pulg">[43]ANA!$F$803</definedName>
    <definedName name="ana_coupling_pvc_drenaje_4pulg">[43]ANA!$F$795</definedName>
    <definedName name="ana_desague_piso">#REF!</definedName>
    <definedName name="ana_drenaje_piso_2pulg">[43]ANA!$F$843</definedName>
    <definedName name="ana_electrovalvula_1.5pulg">[43]ANA!$F$1536</definedName>
    <definedName name="ana_electrovalvula_2pulg">[43]ANA!$F$1529</definedName>
    <definedName name="ana_filtrante">[43]ANA!$F$953</definedName>
    <definedName name="ana_filtro_150psi_60x60pulg">[43]ANA!$F$375</definedName>
    <definedName name="ana_fino_fondo">#REF!</definedName>
    <definedName name="ana_flotas_agua_potable">[43]ANA!$F$462</definedName>
    <definedName name="ana_fregadero">#REF!</definedName>
    <definedName name="ana_gabinete_proteccion_incendio">[43]ANA!$F$1230</definedName>
    <definedName name="ana_hidrante">[43]ANA!$F$1245</definedName>
    <definedName name="ana_imbornal">[43]ANA!$F$971</definedName>
    <definedName name="ana_inodoro">#REF!</definedName>
    <definedName name="ana_jacuzzi">#REF!</definedName>
    <definedName name="ana_juego_accesorios">#REF!</definedName>
    <definedName name="ana_lavamanos">#REF!</definedName>
    <definedName name="ana_llave_chorro">[43]ANA!$F$549</definedName>
    <definedName name="ana_losa_fondo">#REF!</definedName>
    <definedName name="ana_losa_techo">#REF!</definedName>
    <definedName name="ana_manifor_bomba_jokey">[43]ANA!$F$1321</definedName>
    <definedName name="ana_manifor_descarga_bomba_jokey">[43]ANA!$F$1333</definedName>
    <definedName name="ana_maniford_descarga_agua_potable">[43]ANA!$F$435</definedName>
    <definedName name="ana_maniford_incendio">[43]ANA!$F$1290</definedName>
    <definedName name="ana_maniford_succion_agua_potable">[43]ANA!$F$417</definedName>
    <definedName name="ana_niple_hn_1.5pulg">[43]ANA!$F$1153</definedName>
    <definedName name="ana_panel_contro_riego">[43]ANA!$F$1522</definedName>
    <definedName name="ana_panel_control_velocidad_variable">[43]ANA!$F$399</definedName>
    <definedName name="ana_pañete">#REF!</definedName>
    <definedName name="ana_plato_ducha">[43]ANA!$F$517</definedName>
    <definedName name="ana_red_cpvc_0.75x0.5pulg">#REF!</definedName>
    <definedName name="ana_red_hg_3x2">#REF!</definedName>
    <definedName name="ana_red_pe_0.75x0.5pulg">[43]ANA!$F$1487</definedName>
    <definedName name="ana_red_pe_1.5x0.5pulg">[43]ANA!$F$1469</definedName>
    <definedName name="ana_red_pe_1.5x1pulg">[43]ANA!$F$1463</definedName>
    <definedName name="ana_red_pe_1x0.5pulg">[43]ANA!$F$1481</definedName>
    <definedName name="ana_red_pe_1x0.75pulg">[43]ANA!$F$1475</definedName>
    <definedName name="ana_red_pe_2x1.5pulg">[43]ANA!$F$1457</definedName>
    <definedName name="ana_red_pp_0.75x0.375pulg">[43]ANA!$F$213</definedName>
    <definedName name="ana_red_pp_0.75x0.5pulg">[43]ANA!$F$205</definedName>
    <definedName name="ana_red_pp_1.5x0.75pulg">[43]ANA!$F$189</definedName>
    <definedName name="ana_red_pp_1.5x1pulg">[43]ANA!$F$181</definedName>
    <definedName name="ana_red_pp_1x0.75pulg">[43]ANA!$F$197</definedName>
    <definedName name="ana_red_pvc_3x2pulg">#REF!</definedName>
    <definedName name="ana_red_pvc_4x2pulg">#REF!</definedName>
    <definedName name="ana_red_pvc_4x3pulg">#REF!</definedName>
    <definedName name="ana_red_pvc_drenaje_3x2pulg">[43]ANA!$F$774</definedName>
    <definedName name="ana_red_pvc_drenaje_4x3pulg">[43]ANA!$F$767</definedName>
    <definedName name="ana_red_pvc_presion_0.75x0.5pulg">#REF!</definedName>
    <definedName name="ana_red_pvc_presion_1.5x0.75pulg">#REF!</definedName>
    <definedName name="ana_red_pvc_presion_1.5x1pulg">#REF!</definedName>
    <definedName name="ana_red_pvc_presion_1x0.5pulg">#REF!</definedName>
    <definedName name="ana_red_pvc_presion_1x0.75pulg">#REF!</definedName>
    <definedName name="ana_red_pvc_presion_2x1.5pulg">#REF!</definedName>
    <definedName name="ana_red_pvc_presion_2x1pulg">#REF!</definedName>
    <definedName name="ana_red_pvc_presion_3x1.5pulg">#REF!</definedName>
    <definedName name="ana_red_pvc_presion_3x1pulg">#REF!</definedName>
    <definedName name="ana_red_pvc_presion_3x2pulg">#REF!</definedName>
    <definedName name="ana_red_pvc_presion_4x1.5pulg">[43]ANA!$F$1657</definedName>
    <definedName name="ana_red_pvc_presion_4x2pulg">[43]ANA!$F$1650</definedName>
    <definedName name="ana_red_pvc_presion_4x3pulg">[43]ANA!$F$1643</definedName>
    <definedName name="ana_rejilla_piso">[43]ANA!$F$859</definedName>
    <definedName name="ana_rejilla_techo">#REF!</definedName>
    <definedName name="ana_salida_ac_0.5pulg">#REF!</definedName>
    <definedName name="ana_salida_ac_0.75pulg">#REF!</definedName>
    <definedName name="ana_salida_af_0.5pulg">#REF!</definedName>
    <definedName name="ana_salida_af_0.75pulg">#REF!</definedName>
    <definedName name="ana_salida_agua_0.5pulg">[43]ANA!$F$262</definedName>
    <definedName name="ana_salida_agua_0.75pulg">[43]ANA!$F$253</definedName>
    <definedName name="ana_salida_agua_1.5pulg">[43]ANA!$F$243</definedName>
    <definedName name="ana_salida_drenaje_2pulg">#REF!</definedName>
    <definedName name="ana_salida_drenaje_4pulg">#REF!</definedName>
    <definedName name="ana_salida_gabinete_1.5pulg">[43]ANA!$F$1223</definedName>
    <definedName name="ana_salida_gas_0.375pulg">[43]ANA!$F$271</definedName>
    <definedName name="ana_salida_riego_0.5pulg">[43]ANA!$F$1498</definedName>
    <definedName name="ana_sensor_lluvia">[43]ANA!$F$1542</definedName>
    <definedName name="ana_siamesa">[43]ANA!$F$1252</definedName>
    <definedName name="ana_sifon_1.5pulg">[43]ANA!$F$810</definedName>
    <definedName name="ana_supresora_golpe_ariete_0.75pulg">[43]ANA!$F$369</definedName>
    <definedName name="ana_supresora_golpe_ariete_2pulg">[43]ANA!$F$1301</definedName>
    <definedName name="ana_supresora_golpe_ariete_3pulg">[43]ANA!$F$446</definedName>
    <definedName name="ana_tanque_hidroneumatico_210gls">[43]ANA!$F$387</definedName>
    <definedName name="ana_tapon_pvc_1.5pulg">[43]ANA!$F$1742</definedName>
    <definedName name="ana_tapon_pvc_3pulg">[43]ANA!$F$1735</definedName>
    <definedName name="ana_tapon_rejistro_pvc_drenaje_2pulg">[43]ANA!$F$788</definedName>
    <definedName name="ana_tapon_rejistro_pvc_drenaje_4pulg">[43]ANA!$F$781</definedName>
    <definedName name="ana_tee_cpvc_0.5pulg">#REF!</definedName>
    <definedName name="ana_tee_cpvc_0.75pulg">#REF!</definedName>
    <definedName name="ana_tee_hg_3hg">#REF!</definedName>
    <definedName name="ana_tee_hn_1.5x1.5pulg">[43]ANA!$F$1104</definedName>
    <definedName name="ana_tee_hn_2x1.5pulg">[43]ANA!$F$1097</definedName>
    <definedName name="ana_tee_hn_2x2pulg">[43]ANA!$F$1090</definedName>
    <definedName name="ana_tee_hn_4x4pulg">[43]ANA!$F$1083</definedName>
    <definedName name="ana_tee_pe_0.5x0.5pulg">[43]ANA!$F$1409</definedName>
    <definedName name="ana_tee_pe_0.75x0.75pulg">[43]ANA!$F$1403</definedName>
    <definedName name="ana_tee_pe_1.5x1.5pulg">[43]ANA!$F$1391</definedName>
    <definedName name="ana_tee_pe_1x1pulg">[43]ANA!$F$1397</definedName>
    <definedName name="ana_tee_pe_2x2pulg">[43]ANA!$F$1385</definedName>
    <definedName name="ana_tee_pp_0.5x0.5pulg">[43]ANA!$F$138</definedName>
    <definedName name="ana_tee_pp_0.75x0.5pulg">[43]ANA!$F$131</definedName>
    <definedName name="ana_tee_pp_0.75x0.75pulg">[43]ANA!$F$123</definedName>
    <definedName name="ana_tee_pp_1.5x1.5pulg">[43]ANA!$F$101</definedName>
    <definedName name="ana_tee_pp_1x0.75pulg">[43]ANA!$F$116</definedName>
    <definedName name="ana_tee_pp_1x1pulg">[43]ANA!$F$108</definedName>
    <definedName name="ana_tee_pp_2x1pulg">[43]ANA!$F$94</definedName>
    <definedName name="ana_tee_pp_4x4pulg">[43]ANA!$F$86</definedName>
    <definedName name="ana_tee_pvc_presion_0.5pulg">#REF!</definedName>
    <definedName name="ana_tee_pvc_presion_0.75pulg">#REF!</definedName>
    <definedName name="ana_tee_pvc_presion_1.5pulg">#REF!</definedName>
    <definedName name="ana_tee_pvc_presion_1.5x1.5pulg">[43]ANA!$F$1615</definedName>
    <definedName name="ana_tee_pvc_presion_1pulg">#REF!</definedName>
    <definedName name="ana_tee_pvc_presion_2pulg">#REF!</definedName>
    <definedName name="ana_tee_pvc_presion_2x2pulg">[43]ANA!$F$1608</definedName>
    <definedName name="ana_tee_pvc_presion_3pulg">#REF!</definedName>
    <definedName name="ana_tee_pvc_presion_3x3pulg">[43]ANA!$F$1601</definedName>
    <definedName name="ana_tee_pvc_presion_4x4pulg">[43]ANA!$F$1594</definedName>
    <definedName name="ana_tee_yee_pvc_drenaje_2X2pulg">[43]ANA!$F$663</definedName>
    <definedName name="ana_tee_yee_pvc_drenaje_3X2pulg">[43]ANA!$F$656</definedName>
    <definedName name="ana_tee_yee_pvc_drenaje_3X3pulg">[43]ANA!$F$649</definedName>
    <definedName name="ana_tee_yee_pvc_drenaje_4X3pulg">[43]ANA!$F$642</definedName>
    <definedName name="ana_tee_yee_pvc_drenaje_4X4pulg">[43]ANA!$F$634</definedName>
    <definedName name="ana_trampa_grasa">#REF!</definedName>
    <definedName name="ana_tub_colg_cpvc_0.5pulg">#REF!</definedName>
    <definedName name="ana_tub_colg_cpvc_0.75pulg">#REF!</definedName>
    <definedName name="ana_tub_colg_pvc_sch40_0.5pulg">#REF!</definedName>
    <definedName name="ana_tub_colg_pvc_sch40_0.75pulg">#REF!</definedName>
    <definedName name="ana_tub_colg_pvc_sch40_1.5pulg">#REF!</definedName>
    <definedName name="ana_tub_colg_pvc_sch40_1pulg">#REF!</definedName>
    <definedName name="ana_tub_colg_pvc_sdr26_2pulg">#REF!</definedName>
    <definedName name="ana_tub_colg_pvc_sdr26_3pulg">#REF!</definedName>
    <definedName name="ana_tub_colg_pvc_sdr32.5_4pulg">#REF!</definedName>
    <definedName name="ana_tub_escape_motor">[43]ANA!$F$1309</definedName>
    <definedName name="ana_tub_hg_2pulg">#REF!</definedName>
    <definedName name="ana_tub_hg_3pulg">#REF!</definedName>
    <definedName name="ana_tub_hn_0.75pulg">[43]ANA!$F$1076</definedName>
    <definedName name="ana_tub_hn_1.5pulg">[43]ANA!$F$1066</definedName>
    <definedName name="ana_tub_hn_2pulg">[43]ANA!$F$1056</definedName>
    <definedName name="ana_tub_hn_4pulg">[43]ANA!$F$1046</definedName>
    <definedName name="ana_tub_pe_pn10_0.5pulg">[43]ANA!$F$1379</definedName>
    <definedName name="ana_tub_pe_pn10_0.75pulg">[43]ANA!$F$1370</definedName>
    <definedName name="ana_tub_pe_pn10_1.5pulg">[43]ANA!$F$1352</definedName>
    <definedName name="ana_tub_pe_pn10_1pulg">[43]ANA!$F$1361</definedName>
    <definedName name="ana_tub_pe_pn10_2pulg">[43]ANA!$F$1343</definedName>
    <definedName name="ana_tub_pp_0.375pulg_colg">[43]ANA!$F$79</definedName>
    <definedName name="ana_tub_pp_0.5pulg_colg">[43]ANA!$F$71</definedName>
    <definedName name="ana_tub_pp_0.75pulg_colg">[43]ANA!$F$63</definedName>
    <definedName name="ana_tub_pp_1.5pulg_colg">[43]ANA!$F$47</definedName>
    <definedName name="ana_tub_pp_1pulg_colg">[43]ANA!$F$55</definedName>
    <definedName name="ana_tub_pp_3pulg_colg">[43]ANA!$F$31</definedName>
    <definedName name="ana_tub_pp_4pulg_colg">[43]ANA!$F$23</definedName>
    <definedName name="ana_tub_pvc_sdr26_1.5pulg_sot">[43]ANA!$F$1587</definedName>
    <definedName name="ana_tub_pvc_sdr26_2pulg_sot">[43]ANA!$F$1576</definedName>
    <definedName name="ana_tub_pvc_sdr26_3pulg_sot">[43]ANA!$F$1565</definedName>
    <definedName name="ana_tub_pvc_sdr26_4pulg_sot">[43]ANA!$F$1554</definedName>
    <definedName name="ana_tub_pvc_sdr32.5_2pulg_colg">[43]ANA!$F$581</definedName>
    <definedName name="ana_tub_pvc_sdr32.5_3pulg_colg">[43]ANA!$F$573</definedName>
    <definedName name="ana_tub_pvc_sdr32.5_4pulg_colg">[43]ANA!$F$565</definedName>
    <definedName name="ana_tub_pvc_sdr32.5_4pulg_sot">[43]ANA!$F$614</definedName>
    <definedName name="ana_tub_pvc_sdr32.5_6pulg_dren_frances">[43]ANA!$F$627</definedName>
    <definedName name="ana_tub_pvc_sdr32.5_6pulg_sot">[43]ANA!$F$603</definedName>
    <definedName name="ana_tub_pvc_sdr32.5_8pulg_sot">[43]ANA!$F$592</definedName>
    <definedName name="ana_tub_sot_pvc_sdr21_2pulg">#REF!</definedName>
    <definedName name="ana_tub_sot_pvc_sdr21_3pulg">#REF!</definedName>
    <definedName name="ana_tub_sot_pvc_sdr26_3pulg">#REF!</definedName>
    <definedName name="ana_tub_sot_pvc_sdr32.5_4pulg">#REF!</definedName>
    <definedName name="ana_tub_sot_pvc_sdr32.5_6pulg">#REF!</definedName>
    <definedName name="ana_unidad_tratamiento_tampa_grasa">[43]ANA!$F$1035</definedName>
    <definedName name="ana_valvula_0.5pulg">[43]ANA!$F$339</definedName>
    <definedName name="ana_valvula_0.75pulg">#REF!</definedName>
    <definedName name="ana_valvula_1.5pulg">#REF!</definedName>
    <definedName name="ana_valvula_1pulg">#REF!</definedName>
    <definedName name="ana_valvula_2pulg">#REF!</definedName>
    <definedName name="ana_valvula_aire_1pulg">[43]ANA!$F$456</definedName>
    <definedName name="ana_valvula_mariposa_2pulg">[43]ANA!$F$1266</definedName>
    <definedName name="ana_valvula_mariposa_4pulg">[43]ANA!$F$1259</definedName>
    <definedName name="ana_valvula_reguladora_1.5pulg">[43]ANA!$F$361</definedName>
    <definedName name="ana_valvula_reguladora_1pulg">#REF!</definedName>
    <definedName name="ana_valvula_reguladora_2pulg">#REF!</definedName>
    <definedName name="ana_vertedero">#REF!</definedName>
    <definedName name="ana_viga_amarre">#REF!</definedName>
    <definedName name="ana_viga_riostra">#REF!</definedName>
    <definedName name="ana_yee_pvc_drenaje_2pulg">#REF!</definedName>
    <definedName name="ana_yee_pvc_drenaje_2X2pulg">[43]ANA!$F$704</definedName>
    <definedName name="ana_yee_pvc_drenaje_3pulg">#REF!</definedName>
    <definedName name="ana_yee_pvc_drenaje_3X2pulg">[43]ANA!$F$697</definedName>
    <definedName name="ana_yee_pvc_drenaje_4pulg">#REF!</definedName>
    <definedName name="ana_yee_pvc_drenaje_4X2pulg">[43]ANA!$F$690</definedName>
    <definedName name="ana_yee_pvc_drenaje_4X3pulg">[43]ANA!$F$684</definedName>
    <definedName name="ana_yee_pvc_drenaje_4X4pulg">[43]ANA!$F$677</definedName>
    <definedName name="ana_yee_pvc_drenaje_6X4pulg">[43]ANA!$F$670</definedName>
    <definedName name="ana_zabaleta">#REF!</definedName>
    <definedName name="ANAACEROS">#REF!</definedName>
    <definedName name="ANABLOQUESMUROS">#REF!</definedName>
    <definedName name="ANABORDILLOS">#REF!</definedName>
    <definedName name="anaboteescombro">'[30]Mov. Tierra'!$C$6</definedName>
    <definedName name="anacantos">'[30]Terminacion pared'!$C$6</definedName>
    <definedName name="ANACASETAS">#REF!</definedName>
    <definedName name="anaceramicapared">'[30]Piso y Pared'!$C$6</definedName>
    <definedName name="anacierreventana.7x1.1">[30]Muros!#REF!</definedName>
    <definedName name="anacolumnahorverja">[30]Hormigon!$C$6</definedName>
    <definedName name="ANACONTEN">#REF!</definedName>
    <definedName name="anademolicioacera">[30]Demolicion!$C$78</definedName>
    <definedName name="ANADESPLUV">#REF!</definedName>
    <definedName name="anadintel20x20">[30]Hormigon!$C$75</definedName>
    <definedName name="ANAEMPAÑETES">#REF!</definedName>
    <definedName name="ANAESCALONES">#REF!</definedName>
    <definedName name="anaeucoepoxy452">'[30]Terminacion pared'!$C$35</definedName>
    <definedName name="anafinotechoplano">'[30]Terminacion techo'!$C$14</definedName>
    <definedName name="anafraguache">'[30]Terminacion pared'!$C$21</definedName>
    <definedName name="ANAHAANTEP">#REF!</definedName>
    <definedName name="ANAHABADENES">#REF!</definedName>
    <definedName name="ANAHACOL">#REF!</definedName>
    <definedName name="ANAHACOLAMA">#REF!</definedName>
    <definedName name="ANAHACOLCIR">#REF!</definedName>
    <definedName name="ANAHADINTELES">#REF!</definedName>
    <definedName name="ANAHALOSASMONO">#REF!</definedName>
    <definedName name="ANAHAMUROS">#REF!</definedName>
    <definedName name="ANAHARAMPASESC">#REF!</definedName>
    <definedName name="ANAHAVIGAS">#REF!</definedName>
    <definedName name="ANAHAVIGASAMA">#REF!</definedName>
    <definedName name="ANAHAVUELOS">#REF!</definedName>
    <definedName name="ANAHAZAPCOL1">#REF!</definedName>
    <definedName name="ANAHAZAPCOL2">#REF!</definedName>
    <definedName name="ANAHAZAPMUR1">#REF!</definedName>
    <definedName name="anahormigon140">[30]Hormigon!$C$97</definedName>
    <definedName name="anahormigon180">[30]Hormigon!$C$127</definedName>
    <definedName name="anahormigon210">[30]Hormigon!$C$158</definedName>
    <definedName name="ANAHORMIND">#REF!</definedName>
    <definedName name="ANAHORMSIM">#REF!</definedName>
    <definedName name="ANAIMPERMEABILIZA">#REF!</definedName>
    <definedName name="ANAINSTELECTACOM">#REF!</definedName>
    <definedName name="ANAINSTELECTSALIDAS">#REF!</definedName>
    <definedName name="ANAINSTSANITAPATUBMO">#REF!</definedName>
    <definedName name="ANAINSTSANITCISTERNAS">#REF!</definedName>
    <definedName name="ANAINSTSANITCISTSEPT">#REF!</definedName>
    <definedName name="ANAINSTSANITCOLOCAPAR">#REF!</definedName>
    <definedName name="ANAL_REV.CER">#REF!</definedName>
    <definedName name="AnalisiCostos">[40]Analisis!$A$1:$H$451</definedName>
    <definedName name="analisis">#REF!,#REF!,#REF!</definedName>
    <definedName name="ANALISIS_DE_COSTOS">#REF!</definedName>
    <definedName name="analisis2">#REF!</definedName>
    <definedName name="analisisCostos">#REF!</definedName>
    <definedName name="ANALISISCOSTOSUNITARIOS">#REF!</definedName>
    <definedName name="analisisI">#REF!</definedName>
    <definedName name="analosa10.180">[30]Hormigon!$C$202</definedName>
    <definedName name="anamallaamarilla">'[30]Terminacion pared'!$C$43</definedName>
    <definedName name="ANAMALLASCICL">#REF!</definedName>
    <definedName name="anamarcadohueco">[30]Demolicion!$C$212</definedName>
    <definedName name="anamezcla1155">[30]Mortero!$C$6</definedName>
    <definedName name="anamezcla12">[30]Mortero!$C$18</definedName>
    <definedName name="anamezcla13">[30]Mortero!$C$40</definedName>
    <definedName name="anamezcla13A">[30]Mortero!$C$50</definedName>
    <definedName name="anamezcla14">[30]Mortero!$C$60</definedName>
    <definedName name="ANAMORTEROS">#REF!</definedName>
    <definedName name="ANAMOVTIE">#REF!</definedName>
    <definedName name="anamuro6bnp">[30]Muros!$C$6</definedName>
    <definedName name="anamuro6snp">[30]Muros!$C$35</definedName>
    <definedName name="anamuro8bnp">[30]Muros!$C$65</definedName>
    <definedName name="anapañetemaestreadoint">'[30]Terminacion pared'!$C$13</definedName>
    <definedName name="anapañetetechoplano">'[30]Terminacion techo'!$C$22</definedName>
    <definedName name="anapinturaacrilicapared">[30]Pintura!$C$6</definedName>
    <definedName name="ANAPINTURAS">#REF!</definedName>
    <definedName name="anapisoc.mallayfrotado">[30]Hormigon!$C$189</definedName>
    <definedName name="ANAPISOS">#REF!</definedName>
    <definedName name="ANAPORTAJEMAD">#REF!</definedName>
    <definedName name="anapulbrilcristpisogranito">'[30]Piso y Pared'!$C$39</definedName>
    <definedName name="anarellenocalichecompact">'[30]Mov. Tierra'!$C$27</definedName>
    <definedName name="anarellenoreposicion">'[30]Mov. Tierra'!$C$19</definedName>
    <definedName name="ANAREPLANTEO">#REF!</definedName>
    <definedName name="anaretiropañete">[30]Demolicion!$C$163</definedName>
    <definedName name="ANAREVEST">#REF!</definedName>
    <definedName name="ANATECHOS">#REF!</definedName>
    <definedName name="ANATECHOSTERM">#REF!</definedName>
    <definedName name="anatortaHconmalla180">[30]Hormigon!$C$248</definedName>
    <definedName name="ANAVENTANAS">#REF!</definedName>
    <definedName name="ANAVERJAS">#REF!</definedName>
    <definedName name="anavibradorelectrico">[30]Equipos!$C$6</definedName>
    <definedName name="anazabaletamallaciclonica">'[30]Terminacion techo'!$C$39</definedName>
    <definedName name="anazabaletatecho">'[30]Terminacion techo'!$C$32</definedName>
    <definedName name="anazapatamuro.4x.15">[30]Hormigon!$C$307</definedName>
    <definedName name="anazapatamuro6">[30]Hormigon!$C$316</definedName>
    <definedName name="ANCHO">#REF!</definedName>
    <definedName name="Ancho_de_la_via">#REF!</definedName>
    <definedName name="Ancho_de_la_via_Tr_I">'[44]Fuentes y Anchos'!$B$12</definedName>
    <definedName name="Ancho_de_la_via_Tr_II">'[44]Fuentes y Anchos'!$B$13</definedName>
    <definedName name="Ancho_de_la_via_Tr_III">'[44]Fuentes y Anchos'!$B$14</definedName>
    <definedName name="Ancho_de_la_via_Tr_IV">'[44]Fuentes y Anchos'!$B$15</definedName>
    <definedName name="Anclaje_de_Pilotes">#REF!</definedName>
    <definedName name="Anclaje_de_Pilotes_2">#N/A</definedName>
    <definedName name="Anclaje_de_Pilotes_3">#N/A</definedName>
    <definedName name="ancoa">#REF!</definedName>
    <definedName name="Andamio">#REF!</definedName>
    <definedName name="Andamio.Goteros">#REF!</definedName>
    <definedName name="Andamio.Panete">#REF!</definedName>
    <definedName name="Andamio.Pañete.pared.Exterior">[42]Insumos!$E$155</definedName>
    <definedName name="andamioexterior">#REF!</definedName>
    <definedName name="andamiointerior">'[30]MANO DE OBRA'!$D$148</definedName>
    <definedName name="Andamios">#REF!</definedName>
    <definedName name="Andamios.Bloque">#REF!</definedName>
    <definedName name="Andamios____0.25_planchas_plywood___10_usos">#REF!</definedName>
    <definedName name="andamiosin">#REF!</definedName>
    <definedName name="ANDAMIOSPLAF">#REF!</definedName>
    <definedName name="andamiotecho">#REF!</definedName>
    <definedName name="ANDBL">#REF!</definedName>
    <definedName name="ANDBLM2">#REF!</definedName>
    <definedName name="ANDPAÑ">#REF!</definedName>
    <definedName name="Anf.LosasYvuelos">[45]Análisis!#REF!</definedName>
    <definedName name="Anfi.Zap.Col">[45]Análisis!#REF!</definedName>
    <definedName name="Anfit.Col.C1">[45]Análisis!#REF!</definedName>
    <definedName name="Anfit.Col.CA">[45]Análisis!#REF!</definedName>
    <definedName name="ANFITEATRO">#REF!</definedName>
    <definedName name="ANG2X2SOPLAMPCONTRA">#REF!</definedName>
    <definedName name="ANGULAR">#REF!</definedName>
    <definedName name="ANGULAR_2">"$#REF!.$B$246"</definedName>
    <definedName name="ANGULAR_3">"$#REF!.$B$246"</definedName>
    <definedName name="ANIMACION">#REF!</definedName>
    <definedName name="Ant_ad_desp_18meses">#REF!</definedName>
    <definedName name="Ant_ad_desp_6meses">#REF!</definedName>
    <definedName name="Ant_cont_desp_6mes">#REF!</definedName>
    <definedName name="Ant_cont_desp_6meses">#REF!</definedName>
    <definedName name="antepech">[8]Volumenes!#REF!</definedName>
    <definedName name="ANTEPECHO">#REF!</definedName>
    <definedName name="Antepecho..superior.incluye.losa">[42]Análisis!$D$658</definedName>
    <definedName name="antepecho.block.de.6">#REF!</definedName>
    <definedName name="Antig_legal_desp_3mes">#REF!</definedName>
    <definedName name="antigleg_desp_18m">#REF!</definedName>
    <definedName name="Antigleg_desp_6mes">#REF!</definedName>
    <definedName name="antonio">#N/A</definedName>
    <definedName name="AP">[46]Materiales!$F$215</definedName>
    <definedName name="APAÑ">[8]Volumenes!#REF!</definedName>
    <definedName name="APARATOS">#REF!</definedName>
    <definedName name="APE">#REF!</definedName>
    <definedName name="API">#REF!</definedName>
    <definedName name="APIN">[8]Volumenes!#REF!</definedName>
    <definedName name="APLICARLACA2C">#REF!</definedName>
    <definedName name="APT">#REF!</definedName>
    <definedName name="AQUAPEL">#REF!</definedName>
    <definedName name="AR">#REF!</definedName>
    <definedName name="arandela">[30]INSUMO!$D$443</definedName>
    <definedName name="ARANDELA_INODORO_PVC_4">#REF!</definedName>
    <definedName name="ARANDELAINODORO">[29]Materiales!$E$496</definedName>
    <definedName name="ARANDELAPLAS">#REF!</definedName>
    <definedName name="arandelapvc4inodoro">[30]INSUMO!$D$143</definedName>
    <definedName name="archivo">#REF!</definedName>
    <definedName name="ARCILLA_ROJA">#REF!</definedName>
    <definedName name="arcos" localSheetId="0" hidden="1">{#N/A,#N/A,FALSE,"CDSANFER"}</definedName>
    <definedName name="arcos" hidden="1">{#N/A,#N/A,FALSE,"CDSANFER"}</definedName>
    <definedName name="are" hidden="1">#REF!</definedName>
    <definedName name="area">#REF!</definedName>
    <definedName name="_xlnm.Extract">#REF!</definedName>
    <definedName name="_xlnm.Print_Area" localSheetId="0">'Lista de Cantidades'!$A$1:$G$287</definedName>
    <definedName name="_xlnm.Print_Area">#REF!</definedName>
    <definedName name="AREA1">#REF!</definedName>
    <definedName name="AREA12">#REF!</definedName>
    <definedName name="AREA34">#REF!</definedName>
    <definedName name="AREA38">#REF!</definedName>
    <definedName name="AREAB8">[8]Volumenes!#REF!</definedName>
    <definedName name="AREABACO">[8]Volumenes!#REF!</definedName>
    <definedName name="areablock2">'[31]4.01 4.02 Block 6"'!#REF!</definedName>
    <definedName name="areablock3">'[31]4.01 4.02 Block 6"'!#REF!</definedName>
    <definedName name="areablock4">'[31]4.01 4.02 Block 6"'!#REF!</definedName>
    <definedName name="areablockbnp">'[31]4.01 4.02 Block 6"'!#REF!</definedName>
    <definedName name="areablockbnpp">'[31]4.01 4.02 Block 6"'!#REF!</definedName>
    <definedName name="AREALIGER">[8]Volumenes!#REF!</definedName>
    <definedName name="AREALOMA">[8]Volumenes!#REF!</definedName>
    <definedName name="areapañetecho2">'[31]5.01-2-3-4 Pañete'!#REF!</definedName>
    <definedName name="areapañetecho3">'[31]5.01-2-3-4 Pañete'!#REF!</definedName>
    <definedName name="areapañetecho4">'[31]5.01-2-3-4 Pañete'!#REF!</definedName>
    <definedName name="areapañeteinterior2">'[31]5.01-2-3-4 Pañete'!#REF!</definedName>
    <definedName name="areapañeteinterior3">'[31]5.01-2-3-4 Pañete'!#REF!</definedName>
    <definedName name="areapañeteinterior4">'[31]5.01-2-3-4 Pañete'!#REF!</definedName>
    <definedName name="areapañetexterior2">'[31]5.01-2-3-4 Pañete'!#REF!</definedName>
    <definedName name="areapañetexterior3">'[31]5.01-2-3-4 Pañete'!#REF!</definedName>
    <definedName name="areapañetexterior4">'[31]5.01-2-3-4 Pañete'!#REF!</definedName>
    <definedName name="areapiso1">#REF!</definedName>
    <definedName name="areapiso2">'[31]6.01 Pisos-Ceramica'!#REF!</definedName>
    <definedName name="areapiso3">'[31]6.01 Pisos-Ceramica'!#REF!</definedName>
    <definedName name="areapiso4">'[31]6.01 Pisos-Ceramica'!#REF!</definedName>
    <definedName name="AREARET.">[8]Volumenes!#REF!</definedName>
    <definedName name="AREASULAVIZUMU">[8]Volumenes!#REF!</definedName>
    <definedName name="AREASUPLAVIZUMU">[8]Volumenes!#REF!</definedName>
    <definedName name="AREASUTO">[8]Volumenes!#REF!</definedName>
    <definedName name="AREASUTOFO">[8]Volumenes!#REF!</definedName>
    <definedName name="AREAXX">[8]Volumenes!#REF!</definedName>
    <definedName name="AREFIPAÑ">#REF!</definedName>
    <definedName name="AREGRULA">#REF!</definedName>
    <definedName name="AREITA">#REF!</definedName>
    <definedName name="Arena">#REF!</definedName>
    <definedName name="Arena.Horm.Visto">[33]Insumos!$E$16</definedName>
    <definedName name="Arena_Fina">#REF!</definedName>
    <definedName name="Arena_fina_para_empañete">[34]Ins!$E$38</definedName>
    <definedName name="Arena_Gruesa_Lavada">#REF!</definedName>
    <definedName name="ARENA_LAV_CLASIF">#REF!</definedName>
    <definedName name="ARENA_PAÑETE">#REF!</definedName>
    <definedName name="Arena_Triturada_y_Lavada___especial_para_hormigones">#REF!</definedName>
    <definedName name="Arena_triturada_y_lavada__azul__Para_hormigón">[34]Ins!$E$41</definedName>
    <definedName name="ARENAA">[27]Materiales!$E$6</definedName>
    <definedName name="ARENAAZUL">#REF!</definedName>
    <definedName name="arenabca">#REF!</definedName>
    <definedName name="ARENAF">#REF!</definedName>
    <definedName name="arenafina">#REF!</definedName>
    <definedName name="ARENAG">#REF!</definedName>
    <definedName name="arenagrispalnta">[30]INSUMO!$D$8</definedName>
    <definedName name="ARENAGRUESA">#REF!</definedName>
    <definedName name="ARENAITABO">#REF!</definedName>
    <definedName name="arenaitabolavada">[30]INSUMO!$D$9</definedName>
    <definedName name="ARENAL">[27]Materiales!$E$9</definedName>
    <definedName name="ArenaLaAltagracia.MA">#REF!</definedName>
    <definedName name="arenalavada">#REF!</definedName>
    <definedName name="ARENAMINA">#REF!</definedName>
    <definedName name="ArenaOchoa.MA">[47]Insumos!$C$14</definedName>
    <definedName name="Arenap">#REF!</definedName>
    <definedName name="ArenaPanete.MA">#REF!</definedName>
    <definedName name="ARENAPAÑETE">#REF!</definedName>
    <definedName name="ArenaPlanta">#REF!</definedName>
    <definedName name="arenapta">#REF!</definedName>
    <definedName name="arenazul">#REF!</definedName>
    <definedName name="ari">#REF!</definedName>
    <definedName name="ARIAS">'[48]Part. No Ejecutables'!#REF!</definedName>
    <definedName name="arii">#REF!</definedName>
    <definedName name="ariii">#REF!</definedName>
    <definedName name="ariiii">#REF!</definedName>
    <definedName name="aris" hidden="1">#REF!</definedName>
    <definedName name="aris2" hidden="1">#REF!</definedName>
    <definedName name="ARISS" hidden="1">#REF!</definedName>
    <definedName name="armeydesarmeandamiometalico">'[30]MANO DE OBRA'!$D$447</definedName>
    <definedName name="ARO">'[48]Part. No Ejecutables'!#REF!</definedName>
    <definedName name="ARQSA">#REF!</definedName>
    <definedName name="arranque">#REF!</definedName>
    <definedName name="as">'[49]M.O.'!#REF!</definedName>
    <definedName name="asadasfd" hidden="1">'[25]ANALISIS STO DGO'!#REF!</definedName>
    <definedName name="ASAS">#REF!</definedName>
    <definedName name="asasfsdaef" hidden="1">'[25]ANALISIS STO DGO'!#REF!</definedName>
    <definedName name="ASCENSORES">#REF!</definedName>
    <definedName name="asd">#REF!</definedName>
    <definedName name="asdasdas" hidden="1">[2]A!#REF!</definedName>
    <definedName name="asdfaf" hidden="1">[2]A!#REF!</definedName>
    <definedName name="asefs" hidden="1">'[25]ANALISIS STO DGO'!#REF!</definedName>
    <definedName name="asf" hidden="1">'[25]ANALISIS STO DGO'!#REF!</definedName>
    <definedName name="ASF2in">#REF!</definedName>
    <definedName name="asfali">#REF!</definedName>
    <definedName name="asfalii">#REF!</definedName>
    <definedName name="asfaliii">#REF!</definedName>
    <definedName name="asfaliiii">#REF!</definedName>
    <definedName name="Asfalto.m3">[39]Análisis!$E$102</definedName>
    <definedName name="Asfalto_3">#REF!</definedName>
    <definedName name="asfasfdasfdasf" hidden="1">'[25]ANALISIS STO DGO'!#REF!</definedName>
    <definedName name="asfdasfsa" hidden="1">'[25]ANALISIS STO DGO'!#REF!</definedName>
    <definedName name="asg" hidden="1">'[25]ANALISIS STO DGO'!#REF!</definedName>
    <definedName name="ash" hidden="1">'[25]ANALISIS STO DGO'!#REF!</definedName>
    <definedName name="asientoi">#REF!</definedName>
    <definedName name="asientoii">#REF!</definedName>
    <definedName name="asientoiii">#REF!</definedName>
    <definedName name="asientoiiii">#REF!</definedName>
    <definedName name="ASIENTOINOCORRIENTE">#REF!</definedName>
    <definedName name="asig">#REF!</definedName>
    <definedName name="Asociado_en_la_implementacion">#REF!</definedName>
    <definedName name="atado">#REF!</definedName>
    <definedName name="AU">'[48]Part. No Ejecutables'!#REF!</definedName>
    <definedName name="AU.AND.EX">'[50]R.A.U.'!$F$17</definedName>
    <definedName name="AU.AND.IN">'[50]R.A.U.'!$F$16</definedName>
    <definedName name="AU.AND.TE">'[50]R.A.U.'!$F$18</definedName>
    <definedName name="AU.BOTE.MANUL.01">'[51]R.A.U.'!$F$39</definedName>
    <definedName name="AU.CA.CA.EL">'[15]R.A.U.'!$F$155</definedName>
    <definedName name="AU.CA.GU.MZ">'[15]R.A.U.'!$F$158</definedName>
    <definedName name="AU.CAMP.1">'[50]R.A.U.'!#REF!</definedName>
    <definedName name="AU.CAN.REJ.1">'[15]R.A.U.'!$F$152</definedName>
    <definedName name="AU.CU.PLA">'[52]A.U.'!$G$3561</definedName>
    <definedName name="AU.DEM.HA.01">'[51]R.A.U.'!$F$33</definedName>
    <definedName name="AU.DEM.HA.MA">'[15]R.A.U.'!$F$37</definedName>
    <definedName name="AU.DEM.MUR.MA">'[15]R.A.U.'!$F$36</definedName>
    <definedName name="AU.DEM.PISO.GRA">'[15]R.A.U.'!$F$35</definedName>
    <definedName name="AU.DEM.REV.CER">'[15]R.A.U.'!$F$34</definedName>
    <definedName name="AU.DEM.ZTUB.DREN">'[15]R.A.U.'!$F$38</definedName>
    <definedName name="AU.DES.BUM.1">'[15]R.A.U.'!$F$46</definedName>
    <definedName name="AU.DES.ESQ.1">'[15]R.A.U.'!$F$47</definedName>
    <definedName name="AU.DES.MA.CI">'[15]R.A.U.'!$F$42</definedName>
    <definedName name="AU.DES.PU.1">'[15]R.A.U.'!$F$45</definedName>
    <definedName name="AU.DES.VE.HI">'[15]R.A.U.'!$F$43</definedName>
    <definedName name="AU.DES.VEN.1">'[15]R.A.U.'!$F$44</definedName>
    <definedName name="AU.DES.VER.ALU.1">'[15]R.A.U.'!$F$40</definedName>
    <definedName name="AU.ESC.HS.1">'[15]R.A.U.'!$F$153</definedName>
    <definedName name="AU.HA.AC.MALL.1">'[15]R.A.U.'!$F$103</definedName>
    <definedName name="AU.HA.AC.MALL.2">'[15]R.A.U.'!$F$104</definedName>
    <definedName name="AU.HA.COL.0.7x0.7.">'[52]R.A.U.'!$F$179</definedName>
    <definedName name="AU.HA.COL.0.7x0.85.">#REF!</definedName>
    <definedName name="AU.HA.COL.0.85x0.85.">#REF!</definedName>
    <definedName name="AU.HA.COL.0.85x0.95.">'[52]R.A.U.'!$F$184</definedName>
    <definedName name="AU.HA.COL.0.8x0.8.">'[52]R.A.U.'!$F$182</definedName>
    <definedName name="AU.HA.COL.0.95x0.7.">'[52]R.A.U.'!$F$181</definedName>
    <definedName name="AU.HA.COL.0.95x0.95.">#REF!</definedName>
    <definedName name="AU.HA.COL.0.9x0.9.">#REF!</definedName>
    <definedName name="AU.HA.COL.1.05x1.05.">'[52]R.A.U.'!$F$188</definedName>
    <definedName name="AU.HA.COL.1.15x1.15.">'[52]R.A.U.'!$F$190</definedName>
    <definedName name="AU.HA.COL.1.1x1.1.">'[52]R.A.U.'!$F$189</definedName>
    <definedName name="AU.HA.COL.1.25x1.2.">'[52]R.A.U.'!$F$193</definedName>
    <definedName name="AU.HA.COL.1.25x1.25.">'[52]R.A.U.'!$F$192</definedName>
    <definedName name="AU.HA.COL.1.2x1.2.">'[52]R.A.U.'!$F$191</definedName>
    <definedName name="AU.HA.COL.1.35x1.35.">#REF!</definedName>
    <definedName name="AU.HA.COL.1.3x1.3.">'[52]R.A.U.'!$F$194</definedName>
    <definedName name="AU.HA.COL.1x1.">'[52]R.A.U.'!$F$187</definedName>
    <definedName name="AU.HA.COL.AM.280.1">'[15]R.A.U.'!$F$76</definedName>
    <definedName name="AU.HA.DI.15.20.280.1">'[15]R.A.U.'!$F$99</definedName>
    <definedName name="AU.HA.DI.20.40.2.210.1">'[15]R.A.U.'!$F$79</definedName>
    <definedName name="AU.HA.DI.20.40.280.1">'[15]R.A.U.'!$F$78</definedName>
    <definedName name="AU.HA.LF.CARC">'[15]R.A.U.'!$F$81</definedName>
    <definedName name="AU.HA.LF.CIS">'[51]R.A.U.'!$F$86</definedName>
    <definedName name="AU.HA.LO.AL.0.30">'[52]R.A.U.'!$F$220</definedName>
    <definedName name="AU.HA.LO.M.0.15">'[52]R.A.U.'!$F$221</definedName>
    <definedName name="AU.HA.LP.10.M.E.FR">'[15]R.A.U.'!$F$80</definedName>
    <definedName name="AU.HA.LP.10.M.E.PU">'[15]R.A.U.'!$F$87</definedName>
    <definedName name="AU.HA.LP.12.M.210.1">'[15]R.A.U.'!$F$100</definedName>
    <definedName name="AU.HA.LP.15.M.210.1">'[15]R.A.U.'!$F$102</definedName>
    <definedName name="AU.HA.LP.25.M.210.1">'[15]R.A.U.'!$F$101</definedName>
    <definedName name="AU.HA.LT.CG">'[15]R.A.U.'!$F$89</definedName>
    <definedName name="AU.HA.LT.CIS">'[15]R.A.U.'!$F$85</definedName>
    <definedName name="AU.HA.LT.CP">'[15]R.A.U.'!$F$93</definedName>
    <definedName name="AU.HA.MC.0.25m">'[52]R.A.U.'!$F$172</definedName>
    <definedName name="AU.HA.MC.0.2m">'[52]R.A.U.'!$F$171</definedName>
    <definedName name="AU.HA.MC.0.35m">'[52]R.A.U.'!$F$174</definedName>
    <definedName name="AU.HA.MC.0.3m">'[52]R.A.U.'!$F$173</definedName>
    <definedName name="AU.HA.MC.0.4m">'[52]R.A.U.'!$F$175</definedName>
    <definedName name="AU.HA.MC.0.5m">'[52]R.A.U.'!$F$176</definedName>
    <definedName name="AU.HA.MC.0.6m">'[52]R.A.U.'!$F$177</definedName>
    <definedName name="AU.HA.MCont.0.3m">'[52]R.A.U.'!$F$178</definedName>
    <definedName name="AU.HA.MU.25.210.1">'[15]R.A.U.'!$F$95</definedName>
    <definedName name="AU.HA.PE.MO">'[15]R.A.U.'!$F$97</definedName>
    <definedName name="AU.HA.PED">'[52]R.A.U.'!$F$196</definedName>
    <definedName name="AU.HA.PL.FUND">#REF!</definedName>
    <definedName name="AU.HA.RA.25.210.1">'[15]R.A.U.'!$F$98</definedName>
    <definedName name="AU.HA.VIG.AM.280.1">'[15]R.A.U.'!$F$77</definedName>
    <definedName name="AU.HA.VIG.CA.0.20x0.50">'[52]R.A.U.'!$F$203</definedName>
    <definedName name="AU.HA.VIG.CA.0.20x0.60">'[52]R.A.U.'!$F$204</definedName>
    <definedName name="AU.HA.VIG.CA.0.20x1.90">'[52]R.A.U.'!$F$205</definedName>
    <definedName name="AU.HA.VIG.CA.0.25x0.75">'[52]R.A.U.'!$F$206</definedName>
    <definedName name="AU.HA.VIG.CA.0.25x2.07">'[52]R.A.U.'!$F$207</definedName>
    <definedName name="AU.HA.VIG.CA.0.25x2.40">'[52]R.A.U.'!$F$208</definedName>
    <definedName name="AU.HA.VIG.CA.0.30x0.60">'[52]R.A.U.'!$F$202</definedName>
    <definedName name="AU.HA.VIG.CA.0.30x0.75">'[52]R.A.U.'!$F$209</definedName>
    <definedName name="AU.HA.VIG.CA.0.30x0.90">'[52]R.A.U.'!$F$210</definedName>
    <definedName name="AU.HA.VIG.CA.0.30x1.90">'[52]R.A.U.'!$F$211</definedName>
    <definedName name="AU.HA.VIG.CA.0.30x2.07">'[52]R.A.U.'!$F$212</definedName>
    <definedName name="AU.HA.VIG.CA.0.30x2.40">'[52]R.A.U.'!$F$213</definedName>
    <definedName name="AU.HA.VIG.CA.0.30x2.65">'[52]R.A.U.'!$F$214</definedName>
    <definedName name="AU.HA.VIG.CA.0.60x0.60">'[52]R.A.U.'!$F$201</definedName>
    <definedName name="AU.HA.VIG.CA.0.60x0.75">'[52]R.A.U.'!$F$215</definedName>
    <definedName name="AU.HA.VIG.CA.0.60x207">'[52]R.A.U.'!$F$216</definedName>
    <definedName name="AU.HA.VIG.CA.0.70x1.50">'[52]R.A.U.'!$F$200</definedName>
    <definedName name="AU.HA.VIG.CA.0.90x0.80">'[52]R.A.U.'!$F$217</definedName>
    <definedName name="AU.HA.VIG.CA.0.90x1.00">'[52]R.A.U.'!$F$198</definedName>
    <definedName name="AU.HA.VIG.CA.0.90x1.20">'[52]R.A.U.'!$F$218</definedName>
    <definedName name="AU.HA.VIG.CA.1.00x0.80">'[52]R.A.U.'!$F$197</definedName>
    <definedName name="AU.HA.VIG.CA.1.00x1.00">#REF!</definedName>
    <definedName name="AU.HA.VIG.CA.20.40.CP">'[15]R.A.U.'!$F$91</definedName>
    <definedName name="AU.HA.VIG.CA.20.42.CP">'[15]R.A.U.'!$F$90</definedName>
    <definedName name="AU.HA.VIG.CA.CG">'[15]R.A.U.'!$F$88</definedName>
    <definedName name="AU.HA.VIG.CA.CIS.1">'[15]R.A.U.'!$F$84</definedName>
    <definedName name="AU.HA.VIG.CAI.CP">'[15]R.A.U.'!$F$92</definedName>
    <definedName name="AU.HA.ZA.B6.45X25.180">'[15]R.A.U.'!$F$72</definedName>
    <definedName name="AU.HA.ZA.B8.60X25.180">'[15]R.A.U.'!$F$75</definedName>
    <definedName name="AU.HA.ZA.MC">'[15]R.A.U.'!$F$94</definedName>
    <definedName name="AU.HA.ZA.PE.MO">'[15]R.A.U.'!$F$96</definedName>
    <definedName name="AU.HO.140.MA">'[50]R.A.U.'!$F$58</definedName>
    <definedName name="AU.HO.180.IN">'[51]R.A.U.'!$F$57</definedName>
    <definedName name="AU.HO.180.LI">'[51]R.A.U.'!$F$56</definedName>
    <definedName name="AU.HO.180.MA">'[50]R.A.U.'!$F$55</definedName>
    <definedName name="AU.HO.210.IN">'[50]R.A.U.'!$F$60</definedName>
    <definedName name="AU.HO.210.IN.BO">'[50]R.A.U.'!$F$59</definedName>
    <definedName name="AU.HO.210.LI">'[50]R.A.U.'!$F$54</definedName>
    <definedName name="AU.HO.280.IN.BO">'[51]R.A.U.'!$F$61</definedName>
    <definedName name="AU.HO.LV.LI">'[50]R.A.U.'!$F$52</definedName>
    <definedName name="AU.HO.LV.MA">'[50]R.A.U.'!$F$51</definedName>
    <definedName name="AU.IMP.PLA.88">'[15]R.A.U.'!$F$145</definedName>
    <definedName name="AU.M.ANT.h0.20">'[51]R.A.U.'!$F$112</definedName>
    <definedName name="AU.MAL.CI.1">'[15]R.A.U.'!$F$157</definedName>
    <definedName name="AU.MB4.Ø.375.80">'[51]R.A.U.'!$F$113</definedName>
    <definedName name="AU.MB6.Ø.375.80">'[51]R.A.U.'!$F$114</definedName>
    <definedName name="AU.MB8.Ø.375.20.1">'[15]R.A.U.'!$F$110</definedName>
    <definedName name="AU.MB8.Ø.375.80.1">'[15]R.A.U.'!$F$108</definedName>
    <definedName name="AU.MB8.Ø.375.80.2">'[51]R.A.U.'!$F$109</definedName>
    <definedName name="AU.MOR.1_1.5_5">'[50]R.A.U.'!$F$64</definedName>
    <definedName name="AU.MOR.1_3">'[50]R.A.U.'!$F$62</definedName>
    <definedName name="AU.MOR.1_6">'[50]R.A.U.'!$F$67</definedName>
    <definedName name="AU.MOR.CER.AyC">'[50]R.A.U.'!$F$63</definedName>
    <definedName name="AU.MT.COM.MAQ.">'[15]R.A.U.'!$F$24</definedName>
    <definedName name="AU.MT.COSU.01">'[15]R.A.U.'!$F$22</definedName>
    <definedName name="AU.MT.DRCV.01">'[15]R.A.U.'!$F$21</definedName>
    <definedName name="AU.MT.EX.AR.MA">'[51]R.A.U.'!$F$28</definedName>
    <definedName name="AU.MT.EX.RO.BL.EQ.1">'[15]R.A.U.'!$F$29</definedName>
    <definedName name="AU.MT.EX.RO.MA">'[15]R.A.U.'!$F$27</definedName>
    <definedName name="AU.MT.EX.ZA.20R.80A">'[51]R.A.U.'!$F$26</definedName>
    <definedName name="AU.MT.RE.CA.MA">'[51]R.A.U.'!$F$23</definedName>
    <definedName name="AU.MT.RE.COM.GRA">'[51]R.A.U.'!$F$25</definedName>
    <definedName name="AU.MT.RE.NI.COM.MA">'[15]R.A.U.'!$F$30</definedName>
    <definedName name="AU.PAL.ANG">'[15]R.A.U.'!$F$154</definedName>
    <definedName name="AU.PARAG.HO">'[15]R.A.U.'!$F$150</definedName>
    <definedName name="AU.PI.CER.30.30.1">'[15]R.A.U.'!$F$132</definedName>
    <definedName name="AU.PI.GRA.30.30.1">'[15]R.A.U.'!$F$133</definedName>
    <definedName name="AU.PI.REP.GRA.30.30.1">'[15]R.A.U.'!$F$135</definedName>
    <definedName name="AU.PIN.ACR.1M">'[15]R.A.U.'!$F$146</definedName>
    <definedName name="AU.PIN.ACR.EX">'[50]R.A.U.'!$F$143</definedName>
    <definedName name="AU.PIN.ACR.IN">'[15]R.A.U.'!$F$138</definedName>
    <definedName name="AU.PIN.EPO.PI">'[15]R.A.U.'!$F$141</definedName>
    <definedName name="AU.PIN.IMP.TE">'[15]R.A.U.'!$F$147</definedName>
    <definedName name="AU.PIN.SGL.EX">'[15]R.A.U.'!$F$144</definedName>
    <definedName name="AU.PIN.TRA.LI">'[15]R.A.U.'!$F$139</definedName>
    <definedName name="AU.RE.CER.20.30.1">'[15]R.A.U.'!$F$131</definedName>
    <definedName name="AU.RG.AC.MA.01">'[50]R.A.U.'!$F$12</definedName>
    <definedName name="AU.RG.LIMP.01">'[50]R.A.U.'!$F$11</definedName>
    <definedName name="AU.RG.MA.TR.01">'[50]R.A.U.'!$F$10</definedName>
    <definedName name="AU.RG.REPL.01">'[15]R.A.U.'!$F$13</definedName>
    <definedName name="AU.TE.CAN.01.1">'[50]R.A.U.'!$F$123</definedName>
    <definedName name="AU.TE.FINO.HI..1">'[51]R.A.U.'!$F$125</definedName>
    <definedName name="AU.TE.FRAG.1">'[15]R.A.U.'!$F$124</definedName>
    <definedName name="AU.TE.MAS.1.1">'[15]R.A.U.'!$F$127</definedName>
    <definedName name="AU.TE.MOCH.1">'[15]R.A.U.'!$F$120</definedName>
    <definedName name="AU.TE.PAÑ.EX.1">'[15]R.A.U.'!$F$118</definedName>
    <definedName name="AU.TE.PAÑ.IN.1">'[50]R.A.U.'!$F$117</definedName>
    <definedName name="AU.TE.PAÑ.PU.1">'[15]R.A.U.'!$F$126</definedName>
    <definedName name="AU.TE.PAÑ.TE.1">'[15]R.A.U.'!$F$119</definedName>
    <definedName name="AU.TE.RES.MU.1.1">'[15]R.A.U.'!$F$128</definedName>
    <definedName name="AU.TE.ZAB.PI.1">'[51]R.A.U.'!$F$122</definedName>
    <definedName name="AU.TE.ZAB.TE.1">'[15]R.A.U.'!$F$121</definedName>
    <definedName name="AU.VER.ALU.1">'[15]R.A.U.'!$F$156</definedName>
    <definedName name="AU.VERT.HS.1">'[15]R.A.U.'!$F$151</definedName>
    <definedName name="AU.ZOC.GRA.1.1">'[15]R.A.U.'!$F$134</definedName>
    <definedName name="AUMENTO_OCB">#REF!</definedName>
    <definedName name="aumentoorden">#REF!</definedName>
    <definedName name="AV">#REF!</definedName>
    <definedName name="Avance" localSheetId="0" hidden="1">{#N/A,#N/A,FALSE,"Monthly report";#N/A,#N/A,FALSE,"M.R. UEM";#N/A,#N/A,FALSE,"M.R. VCM"}</definedName>
    <definedName name="Avance" hidden="1">{#N/A,#N/A,FALSE,"Monthly report";#N/A,#N/A,FALSE,"M.R. UEM";#N/A,#N/A,FALSE,"M.R. VCM"}</definedName>
    <definedName name="AVANCE_INICIAL">#REF!</definedName>
    <definedName name="Avance2" localSheetId="0" hidden="1">{#N/A,#N/A,FALSE,"Monthly report";#N/A,#N/A,FALSE,"M.R. UEM";#N/A,#N/A,FALSE,"M.R. VCM"}</definedName>
    <definedName name="Avance2" hidden="1">{#N/A,#N/A,FALSE,"Monthly report";#N/A,#N/A,FALSE,"M.R. UEM";#N/A,#N/A,FALSE,"M.R. VCM"}</definedName>
    <definedName name="Avance3" localSheetId="0" hidden="1">{#N/A,#N/A,FALSE,"Monthly report";#N/A,#N/A,FALSE,"M.R. UEM";#N/A,#N/A,FALSE,"M.R. VCM"}</definedName>
    <definedName name="Avance3" hidden="1">{#N/A,#N/A,FALSE,"Monthly report";#N/A,#N/A,FALSE,"M.R. UEM";#N/A,#N/A,FALSE,"M.R. VCM"}</definedName>
    <definedName name="awr" hidden="1">'[25]ANALISIS STO DGO'!#REF!</definedName>
    <definedName name="AY">#REF!</definedName>
    <definedName name="AYCA">#REF!</definedName>
    <definedName name="AYCARP">#REF!</definedName>
    <definedName name="AYDE">#REF!</definedName>
    <definedName name="AYEL">#REF!</definedName>
    <definedName name="ayoperador">#REF!</definedName>
    <definedName name="AYPI">#REF!</definedName>
    <definedName name="AYPL">#REF!</definedName>
    <definedName name="Ayu_sust_vivienda">#REF!</definedName>
    <definedName name="AYUD">#REF!</definedName>
    <definedName name="ayud_ciudad">#REF!</definedName>
    <definedName name="Ayudante">#REF!</definedName>
    <definedName name="ayudante.TC">'[30]MANO DE OBRA'!#REF!</definedName>
    <definedName name="Ayudante_2da">#REF!</definedName>
    <definedName name="Ayudante_Soldador">#REF!</definedName>
    <definedName name="ayudcadenero">#REF!</definedName>
    <definedName name="AYUDCARP">#REF!</definedName>
    <definedName name="AYVA">#REF!</definedName>
    <definedName name="AZM">#REF!</definedName>
    <definedName name="AZMC">#REF!</definedName>
    <definedName name="azsgd" hidden="1">'[25]ANALISIS STO DGO'!#REF!</definedName>
    <definedName name="B">#REF!</definedName>
    <definedName name="B626c146">#REF!</definedName>
    <definedName name="BAJA4SDR41">#REF!</definedName>
    <definedName name="bajada.tubo.24">#REF!</definedName>
    <definedName name="bajan">[53]Analisis!$E$1192</definedName>
    <definedName name="BAJANTEDE3">[29]Analisis!$F$672</definedName>
    <definedName name="BAJANTEDE4">[29]Analisis!$F$679</definedName>
    <definedName name="bajonivel">#REF!</definedName>
    <definedName name="balaustre45blanco">#REF!</definedName>
    <definedName name="balaustre45gris">#REF!</definedName>
    <definedName name="balaustre50blanco">#REF!</definedName>
    <definedName name="balaustre50gris">#REF!</definedName>
    <definedName name="balaustre55blanco">#REF!</definedName>
    <definedName name="balaustre55gris">#REF!</definedName>
    <definedName name="balaustre64blanco">#REF!</definedName>
    <definedName name="balaustre64gris">#REF!</definedName>
    <definedName name="balaustre67blanco">#REF!</definedName>
    <definedName name="balaustre67gris">#REF!</definedName>
    <definedName name="balaustre72blanco">#REF!</definedName>
    <definedName name="balaustre72gris">#REF!</definedName>
    <definedName name="balaustre74blanco">#REF!</definedName>
    <definedName name="balaustre74gris">#REF!</definedName>
    <definedName name="BALAUSTRES">#REF!</definedName>
    <definedName name="Baldosas_Granito_40x40____Linea_de_Lujo_Color">#REF!</definedName>
    <definedName name="BALDOSAS_TRANSPARENTE">#REF!</definedName>
    <definedName name="Baldosin30x60">[54]Insumos!$E$90</definedName>
    <definedName name="Baldosines.GraniMármol">[42]Insumos!$E$71</definedName>
    <definedName name="banci">#REF!</definedName>
    <definedName name="bancii">#REF!</definedName>
    <definedName name="banciii">#REF!</definedName>
    <definedName name="banciiii">#REF!</definedName>
    <definedName name="banerahblanca">#REF!</definedName>
    <definedName name="banerahcolor">#REF!</definedName>
    <definedName name="BANERAHFBCAPVC">#REF!</definedName>
    <definedName name="BANERAHFCOLPVC">#REF!</definedName>
    <definedName name="banerakfj02">#REF!</definedName>
    <definedName name="BANERALIVBCAPVC">#REF!</definedName>
    <definedName name="BANERAPVCBCAPVC">#REF!</definedName>
    <definedName name="BANERAPVCCOLPVC">#REF!</definedName>
    <definedName name="banli">#REF!</definedName>
    <definedName name="banlii">#REF!</definedName>
    <definedName name="banliii">#REF!</definedName>
    <definedName name="banliiii">#REF!</definedName>
    <definedName name="bañera.blanca">#REF!</definedName>
    <definedName name="BAÑERAHFBCA">#REF!</definedName>
    <definedName name="BAÑERAHFCOL">#REF!</definedName>
    <definedName name="BAÑERALIV">#REF!</definedName>
    <definedName name="BAÑLIV">#REF!</definedName>
    <definedName name="BAÑOS">#REF!</definedName>
    <definedName name="BAPIPORCTO">'[8]Anal. horm.'!#REF!</definedName>
    <definedName name="Bar.Piscina">#REF!</definedName>
    <definedName name="Baranda.hierro">#REF!</definedName>
    <definedName name="Baranda.hierro.simple">#REF!</definedName>
    <definedName name="baranda2">[8]Volumenes!#REF!</definedName>
    <definedName name="BARANDACURVACONTRA">#REF!</definedName>
    <definedName name="BARANDACURVAM2CONTRA">#REF!</definedName>
    <definedName name="BARANDARECTACONTRA">#REF!</definedName>
    <definedName name="BARANDARECTAM2CONTRA">#REF!</definedName>
    <definedName name="BARANDILLA">#REF!</definedName>
    <definedName name="BARANDILLA_2">#N/A</definedName>
    <definedName name="BARANDILLA_3">#N/A</definedName>
    <definedName name="barra12">#REF!</definedName>
    <definedName name="barraminus19ai">[30]INSUMO!$D$395</definedName>
    <definedName name="barraminus25x457alum">[30]INSUMO!#REF!</definedName>
    <definedName name="barraminus25x610ai.">[30]INSUMO!#REF!</definedName>
    <definedName name="barraminus32ai">[30]INSUMO!$D$397</definedName>
    <definedName name="barraminus67ai">[30]INSUMO!$D$399</definedName>
    <definedName name="barras">#REF!</definedName>
    <definedName name="barratensoragalv6">[30]INSUMO!$D$539</definedName>
    <definedName name="barrena12">[30]INSUMO!$D$10</definedName>
    <definedName name="BARRO">#REF!</definedName>
    <definedName name="BASE">#REF!</definedName>
    <definedName name="base.pedestal">#REF!</definedName>
    <definedName name="Base.piso.Mármol">[42]Análisis!$D$471</definedName>
    <definedName name="base.sofa.cama">#REF!</definedName>
    <definedName name="BASE_CONTEN">#REF!</definedName>
    <definedName name="Base_Espesor">#REF!</definedName>
    <definedName name="Base_opcion_2">#REF!</definedName>
    <definedName name="_xlnm.Database">[55]ESTRUCT!$C$3:$F$114</definedName>
    <definedName name="baseia">#REF!</definedName>
    <definedName name="baseib">#REF!</definedName>
    <definedName name="baseic">#REF!</definedName>
    <definedName name="baseiia">#REF!</definedName>
    <definedName name="baseiib">#REF!</definedName>
    <definedName name="baseiic">#REF!</definedName>
    <definedName name="baseiiia">#REF!</definedName>
    <definedName name="baseiiib">#REF!</definedName>
    <definedName name="baseiiic">#REF!</definedName>
    <definedName name="baseiiiia">#REF!</definedName>
    <definedName name="baseiiiib">#REF!</definedName>
    <definedName name="baseiiiic">#REF!</definedName>
    <definedName name="bateriatrojanroja">[30]INSUMO!$D$444</definedName>
    <definedName name="bbthsrty">#REF!</definedName>
    <definedName name="bc" hidden="1">'[25]ANALISIS STO DGO'!#REF!</definedName>
    <definedName name="BCV" hidden="1">#REF!</definedName>
    <definedName name="BCVB" hidden="1">'[25]ANALISIS STO DGO'!#REF!</definedName>
    <definedName name="BCVBCBVCVBSD" hidden="1">'[25]ANALISIS STO DGO'!#REF!</definedName>
    <definedName name="BCVBCCN" hidden="1">'[25]ANALISIS STO DGO'!#REF!</definedName>
    <definedName name="BCVBCVBCVBC" hidden="1">'[25]ANALISIS STO DGO'!#REF!</definedName>
    <definedName name="BD" hidden="1">#REF!</definedName>
    <definedName name="bd_4">#N/A</definedName>
    <definedName name="bdf" hidden="1">#REF!</definedName>
    <definedName name="BDFBDF" hidden="1">'[25]ANALISIS STO DGO'!#REF!</definedName>
    <definedName name="BDFBDFBDF" hidden="1">'[25]ANALISIS STO DGO'!#REF!</definedName>
    <definedName name="bdfghbdfgdfgdfgdfgdfgerggdfdger" hidden="1">'[25]ANALISIS STO DGO'!#REF!</definedName>
    <definedName name="bdrgwergdf" hidden="1">'[25]ANALISIS STO DGO'!#REF!</definedName>
    <definedName name="Beg_Bal">#REF!</definedName>
    <definedName name="BENEF">#REF!</definedName>
    <definedName name="Beneficiario">#REF!</definedName>
    <definedName name="BENEFICIOS">#REF!</definedName>
    <definedName name="BERM">#REF!</definedName>
    <definedName name="BGDTRHERHBD" hidden="1">'[56]ANALISIS STO DGO'!#REF!</definedName>
    <definedName name="bgs" hidden="1">#REF!</definedName>
    <definedName name="bhdx" hidden="1">#REF!</definedName>
    <definedName name="Bidet_Royal____Aparato">#REF!</definedName>
    <definedName name="BIDETBCO">#REF!</definedName>
    <definedName name="BIDETBCOPVC">#REF!</definedName>
    <definedName name="BIDETCOL">#REF!</definedName>
    <definedName name="BIDETCOLPVC">#REF!</definedName>
    <definedName name="BISAGRA">#REF!</definedName>
    <definedName name="BJ" hidden="1">'[25]ANALISIS STO DGO'!#REF!</definedName>
    <definedName name="BLHORM4">'[8]Anal. horm.'!#REF!</definedName>
    <definedName name="BLHORM6A60">#REF!</definedName>
    <definedName name="BLHORM8A40">'[8]Anal. horm.'!#REF!</definedName>
    <definedName name="BLHORM8A80">'[8]Anal. horm.'!#REF!</definedName>
    <definedName name="BLO_6">[32]Análisis!$H$1538</definedName>
    <definedName name="BLO_6_BNP">[32]Análisis!$H$1557</definedName>
    <definedName name="blobnp">[8]Volumenes!#REF!</definedName>
    <definedName name="bloc">#REF!</definedName>
    <definedName name="bloc6">#REF!</definedName>
    <definedName name="block">#REF!</definedName>
    <definedName name="block.8.bnp.20">#REF!</definedName>
    <definedName name="BLOCK_4">#REF!</definedName>
    <definedName name="BLOCK_6">#REF!</definedName>
    <definedName name="BLOCK_8">#REF!</definedName>
    <definedName name="BLOCK_CALADO">#REF!</definedName>
    <definedName name="BLOCK0.10M">#REF!</definedName>
    <definedName name="BLOCK0.15M">#REF!</definedName>
    <definedName name="BLOCK0.20M">#REF!</definedName>
    <definedName name="BLOCK0.30M">#REF!</definedName>
    <definedName name="BLOCK10">#REF!</definedName>
    <definedName name="BLOCK12">#REF!</definedName>
    <definedName name="BLOCK15">#REF!</definedName>
    <definedName name="Block4">#REF!</definedName>
    <definedName name="BLOCK4RUST">#REF!</definedName>
    <definedName name="BLOCK5">#REF!</definedName>
    <definedName name="BLOCK6">#REF!</definedName>
    <definedName name="Block61">[8]Volumenes!#REF!</definedName>
    <definedName name="block63">[8]Volumenes!#REF!</definedName>
    <definedName name="BLOCK640">#REF!</definedName>
    <definedName name="block6604">'[31]4.01 4.02 Block 6"'!#REF!</definedName>
    <definedName name="BLOCK6VIO2">#REF!</definedName>
    <definedName name="Block8">#REF!</definedName>
    <definedName name="BLOCK820">#REF!</definedName>
    <definedName name="BLOCK820CLLENAS">#REF!</definedName>
    <definedName name="BLOCK840">#REF!</definedName>
    <definedName name="block8402">'[31]4.01 4.02 Block 6"'!#REF!</definedName>
    <definedName name="block8403">'[31]4.01 4.02 Block 6"'!#REF!</definedName>
    <definedName name="block840bnp">'[31]4.01 4.02 Block 6"'!#REF!</definedName>
    <definedName name="BLOCK840CLLENAS">#REF!</definedName>
    <definedName name="BLOCK8ESP">#REF!</definedName>
    <definedName name="BLOCK8RUST">#REF!</definedName>
    <definedName name="BLOCKCA">#REF!</definedName>
    <definedName name="BLOCKCALAD666">#REF!</definedName>
    <definedName name="BLOCKCALAD886">#REF!</definedName>
    <definedName name="BLOCKCALADORN152040">#REF!</definedName>
    <definedName name="BLOCKORNAMENTAL">#REF!</definedName>
    <definedName name="BLOCKS">#REF!</definedName>
    <definedName name="BLOCRI">#REF!</definedName>
    <definedName name="BLOK6">'[8]Anal. horm.'!#REF!</definedName>
    <definedName name="bloq4">[53]Analisis!$E$751</definedName>
    <definedName name="bloq6">[53]Analisis!$E$739</definedName>
    <definedName name="BLOQ61">[8]Volumenes!#REF!</definedName>
    <definedName name="Bloque.12.M.A.">#REF!</definedName>
    <definedName name="Bloque.12.SNP.Villas">[42]Análisis!$D$1112</definedName>
    <definedName name="Bloque.4.Barpis">[45]Análisis!#REF!</definedName>
    <definedName name="Bloque.4.MA">#REF!</definedName>
    <definedName name="Bloque.4.SNP.Mezc.Antillana">[45]Análisis!#REF!</definedName>
    <definedName name="Bloque.4.SNP.Villas">[42]Análisis!$D$915</definedName>
    <definedName name="Bloque.4BNP.Mezc.Antillana">[45]Análisis!#REF!</definedName>
    <definedName name="Bloque.6.BNP.Mezc.Antillana">[45]Análisis!#REF!</definedName>
    <definedName name="Bloque.6.BNP.Villas">#REF!</definedName>
    <definedName name="Bloque.6.MA">#REF!</definedName>
    <definedName name="Bloque.6.SNP.Mezc.Antillana">[45]Análisis!#REF!</definedName>
    <definedName name="Bloque.6.SNP.Villas">#REF!</definedName>
    <definedName name="Bloque.8.BNP.Villas">#REF!</definedName>
    <definedName name="Bloque.8.MA">#REF!</definedName>
    <definedName name="Bloque.8.SNP.Villas">#REF!</definedName>
    <definedName name="Bloque.8.SNP.Villas.A0.8">#REF!</definedName>
    <definedName name="Bloque.8SNP.Villas">#REF!</definedName>
    <definedName name="Bloque.Med.Luna.8.MA">[42]Insumos!#REF!</definedName>
    <definedName name="Bloque__4_x8_x16__liso">[34]Ins!$E$252</definedName>
    <definedName name="BLOQUE4">[27]Materiales!$E$651</definedName>
    <definedName name="BLOQUE6">#REF!</definedName>
    <definedName name="BLOQUE8">#REF!</definedName>
    <definedName name="BLOQUES">#REF!</definedName>
    <definedName name="Bloques.8.BNTN.Mezc.Antillana">[45]Análisis!#REF!</definedName>
    <definedName name="Bloques.8.SNP.Mezc.Antillana">[45]Análisis!#REF!</definedName>
    <definedName name="Bloques.8.SNPT">[42]Análisis!$D$306</definedName>
    <definedName name="bloques.calados">#REF!</definedName>
    <definedName name="Bloques_de_4">#REF!</definedName>
    <definedName name="Bloques_de_6">#REF!</definedName>
    <definedName name="Bloques_de_8">#REF!</definedName>
    <definedName name="bloques4">#REF!</definedName>
    <definedName name="bloques6">#REF!</definedName>
    <definedName name="bloques8">#REF!</definedName>
    <definedName name="BLOQUESVID">[57]Ins!$E$260</definedName>
    <definedName name="BM" hidden="1">'[25]ANALISIS STO DGO'!#REF!</definedName>
    <definedName name="bmn" hidden="1">'[25]ANALISIS STO DGO'!#REF!</definedName>
    <definedName name="BN" hidden="1">'[25]ANALISIS STO DGO'!#REF!</definedName>
    <definedName name="bnb" hidden="1">'[25]ANALISIS STO DGO'!#REF!</definedName>
    <definedName name="bobedilla">#REF!</definedName>
    <definedName name="bobedilla6.54">#REF!</definedName>
    <definedName name="BOMBA">#REF!</definedName>
    <definedName name="Bomba.Arrastre">[42]Insumos!$E$142</definedName>
    <definedName name="BOMBA_ACHIQUE">#REF!</definedName>
    <definedName name="bombahorm">#REF!</definedName>
    <definedName name="BOMBAS">#REF!</definedName>
    <definedName name="bombeo" hidden="1">#REF!</definedName>
    <definedName name="BOMBILLAS_1500W">#REF!</definedName>
    <definedName name="bombillobajoconsumo23w">[30]INSUMO!$D$445</definedName>
    <definedName name="bombillobajoconsumo65w">[30]INSUMO!$D$446</definedName>
    <definedName name="BOMVAC">#REF!</definedName>
    <definedName name="BONO">#REF!</definedName>
    <definedName name="Bono_nocturno">#REF!</definedName>
    <definedName name="Bono_vacacional">#REF!</definedName>
    <definedName name="BOQUILLA_FREGADERO_CROMO">#REF!</definedName>
    <definedName name="BOQUILLA_LAVADERO_CROMO">#REF!</definedName>
    <definedName name="BOQUILLAFREG">#REF!</definedName>
    <definedName name="boquillafregadero412">[30]INSUMO!$D$151</definedName>
    <definedName name="BOQUILLALAV">#REF!</definedName>
    <definedName name="BOQUILLALAV212TAPON">#REF!</definedName>
    <definedName name="boquillalavamanos">[30]INSUMO!$D$152</definedName>
    <definedName name="BOQUILLALAVCRO">#REF!</definedName>
    <definedName name="BOQUILLALAVPVC">#REF!</definedName>
    <definedName name="Borde.marmol.A">[42]Insumos!#REF!</definedName>
    <definedName name="Bordillo.Granito.Lavado">#REF!</definedName>
    <definedName name="BORDILLO4">#REF!</definedName>
    <definedName name="BORDILLO6">#REF!</definedName>
    <definedName name="BORDILLO8">#REF!</definedName>
    <definedName name="Borrar_C.A1">#REF!,#REF!,#REF!,#REF!,#REF!,#REF!,#REF!,#REF!</definedName>
    <definedName name="Borrar_Esc.">#REF!,#REF!,#REF!,#REF!,#REF!,#REF!,#REF!</definedName>
    <definedName name="Borrar_Muros">#REF!,#REF!,#REF!,#REF!,#REF!</definedName>
    <definedName name="Borrar_Precio">#N/A</definedName>
    <definedName name="Borrar_V.C1">#REF!,#REF!,#REF!,#REF!,#REF!,#REF!,#REF!</definedName>
    <definedName name="BOT">#REF!</definedName>
    <definedName name="BOTE">#REF!</definedName>
    <definedName name="Bote.a.3km">[39]Análisis!$E$16</definedName>
    <definedName name="BOTE_3.6KM">#REF!</definedName>
    <definedName name="bote_3km">#REF!</definedName>
    <definedName name="bote_5km">#REF!</definedName>
    <definedName name="Bote_de_Material">#REF!</definedName>
    <definedName name="Bote_de_materiales__Con_equipo">[34]Ins!$E$43</definedName>
    <definedName name="BOTE3.6KM">#REF!</definedName>
    <definedName name="BOTEEQUIPO">#REF!</definedName>
    <definedName name="botemano">#REF!</definedName>
    <definedName name="botematerial">'[30]MANO DE OBRA'!$D$437</definedName>
    <definedName name="botes">#REF!</definedName>
    <definedName name="bOTIQUIN01">#REF!</definedName>
    <definedName name="bOTIQUIN02">#REF!</definedName>
    <definedName name="bOTIQUIN03">#REF!</definedName>
    <definedName name="bOTIQUIN04">#REF!</definedName>
    <definedName name="bOTIQUIN05">#REF!</definedName>
    <definedName name="bOTIQUIN06">#REF!</definedName>
    <definedName name="botmat">#REF!</definedName>
    <definedName name="BOTONTIMBRE">#REF!</definedName>
    <definedName name="BOVFOAM">#REF!</definedName>
    <definedName name="boxes">[23]Factura!#REF!</definedName>
    <definedName name="bp_4">#N/A</definedName>
    <definedName name="BPLUV4SDR41CONTRA">#REF!</definedName>
    <definedName name="BREAKER15">#REF!</definedName>
    <definedName name="BREAKER2P40">#REF!</definedName>
    <definedName name="BREAKER2P60">#REF!</definedName>
    <definedName name="breakerfinosencillo15">[30]INSUMO!$D$450</definedName>
    <definedName name="BREAKERS">#REF!</definedName>
    <definedName name="BREAKERS_15A">#REF!</definedName>
    <definedName name="BREAKERS_20A">#REF!</definedName>
    <definedName name="BREAKERS_30A">#REF!</definedName>
    <definedName name="Brigada_de_Topografía__incluyendo_equipos">#REF!</definedName>
    <definedName name="BRIGADATOPOGRAFICA">#REF!</definedName>
    <definedName name="Brillado.Marmol">[42]Insumos!$E$134</definedName>
    <definedName name="BRILLO">[30]INSUMO!$D$423</definedName>
    <definedName name="brochadurawork112">[30]INSUMO!$D$373</definedName>
    <definedName name="brochas">#REF!</definedName>
    <definedName name="BS" hidden="1">'[25]ANALISIS STO DGO'!#REF!</definedName>
    <definedName name="BT">#REF!</definedName>
    <definedName name="bUENO" hidden="1">#REF!</definedName>
    <definedName name="bult" hidden="1">#REF!</definedName>
    <definedName name="bum">'[18]Pres. '!#REF!</definedName>
    <definedName name="button_area_1">#REF!</definedName>
    <definedName name="BV" hidden="1">#REF!</definedName>
    <definedName name="bvnbm" hidden="1">'[25]ANALISIS STO DGO'!#REF!</definedName>
    <definedName name="bx" hidden="1">'[25]ANALISIS STO DGO'!#REF!</definedName>
    <definedName name="bxcv" hidden="1">#REF!</definedName>
    <definedName name="C._ADICIONAL">#N/A</definedName>
    <definedName name="c.gas.gen">#REF!</definedName>
    <definedName name="C.Piscina.C1">[45]Análisis!#REF!</definedName>
    <definedName name="C.Piscina.C2">[45]Análisis!#REF!</definedName>
    <definedName name="C.Piscina.C3">[45]Análisis!#REF!</definedName>
    <definedName name="C.Piscina.C4">[45]Análisis!#REF!</definedName>
    <definedName name="C.Piscina.C5">[45]Análisis!#REF!</definedName>
    <definedName name="C.Piscina.Cc">[45]Análisis!#REF!</definedName>
    <definedName name="C.Piscina.Losa">[45]Análisis!#REF!</definedName>
    <definedName name="C.Piscina.V1">[45]Análisis!#REF!</definedName>
    <definedName name="C.Piscina.V2">[45]Análisis!#REF!</definedName>
    <definedName name="C.Piscina.V3">[45]Análisis!#REF!</definedName>
    <definedName name="C.Piscina.V4">[45]Análisis!#REF!</definedName>
    <definedName name="C.Piscina.V5">[45]Análisis!#REF!</definedName>
    <definedName name="C.Piscina.V6">[45]Análisis!#REF!</definedName>
    <definedName name="C.Piscina.ZC1">[45]Análisis!#REF!</definedName>
    <definedName name="C.Piscina.ZC2">[45]Análisis!#REF!</definedName>
    <definedName name="C.Piscina.ZC3">[45]Análisis!#REF!</definedName>
    <definedName name="C.Piscina.ZC4">[45]Análisis!#REF!</definedName>
    <definedName name="C.Piscina.ZC5">[45]Análisis!#REF!</definedName>
    <definedName name="C.Piscina.ZCc">[45]Análisis!#REF!</definedName>
    <definedName name="C.Tennis.C1">[45]Análisis!#REF!</definedName>
    <definedName name="C.Tennis.C2yC5">[45]Análisis!#REF!</definedName>
    <definedName name="C.Tennis.C4">[45]Análisis!#REF!</definedName>
    <definedName name="C.Tennis.V1">[45]Análisis!#REF!</definedName>
    <definedName name="C.Tennis.V10">[45]Análisis!#REF!</definedName>
    <definedName name="C.Tennis.V2">[45]Análisis!#REF!</definedName>
    <definedName name="C.Tennis.V3">[45]Análisis!#REF!</definedName>
    <definedName name="C.Tennis.V4">[45]Análisis!#REF!</definedName>
    <definedName name="C.Tennis.V5">[45]Análisis!#REF!</definedName>
    <definedName name="C.Tennis.V6">[45]Análisis!#REF!</definedName>
    <definedName name="C.Tennis.V7">[45]Análisis!#REF!</definedName>
    <definedName name="C.Tennis.V8">[45]Análisis!#REF!</definedName>
    <definedName name="C.Tennis.V9">[45]Análisis!#REF!</definedName>
    <definedName name="C.Tennis.ZC1">[45]Análisis!#REF!</definedName>
    <definedName name="C.Tennis.Zc2">[45]Análisis!#REF!</definedName>
    <definedName name="C.Tennis.ZC3">[45]Análisis!#REF!</definedName>
    <definedName name="C.Tennis.ZC4">[45]Análisis!#REF!</definedName>
    <definedName name="C.Tennis.ZC5">[45]Análisis!#REF!</definedName>
    <definedName name="C1.1erN.Villa">[42]Análisis!#REF!</definedName>
    <definedName name="C1.2doN.Villas">[42]Análisis!#REF!</definedName>
    <definedName name="C2.1erN.Villa">[42]Análisis!#REF!</definedName>
    <definedName name="C3.2do.N.Villa">[42]Análisis!#REF!</definedName>
    <definedName name="ca" hidden="1">#REF!</definedName>
    <definedName name="Caareteo.2do.N">#REF!</definedName>
    <definedName name="CAASC1">[8]Volumenes!#REF!</definedName>
    <definedName name="caballete">#REF!</definedName>
    <definedName name="caballete.tejas.hispaniola">#REF!</definedName>
    <definedName name="CABALLETEALUZINC">'[58]ANALISIS HORMIGON ARMADO'!#REF!</definedName>
    <definedName name="CABALLETEBARRO">#REF!</definedName>
    <definedName name="CABALLETEZ29">#REF!</definedName>
    <definedName name="Cabañas.Ejecutivas">'[42]Cabañas Ejecutivas'!$G$109</definedName>
    <definedName name="Cabañas.Presidenciales">'[42]Cabañas Presidenciales '!$G$161</definedName>
    <definedName name="cabañas.simpleI">'[42]Cabañas simple Tipo I'!$G$106</definedName>
    <definedName name="cabañas.simpleII">'[42]Cabañas simple Tipo 2'!$G$106</definedName>
    <definedName name="cabañas.simpleIII">'[42]Cabañas simple Tipo 3'!$G$107</definedName>
    <definedName name="Cabañas.Vice.Presidenciales">'[42]Cabañas Vice Presidenciales'!$G$157</definedName>
    <definedName name="CABEZA">#REF!</definedName>
    <definedName name="CABEZAL">#REF!</definedName>
    <definedName name="Cable_de_Postensado">#REF!</definedName>
    <definedName name="Cable_de_Postensado_2">#N/A</definedName>
    <definedName name="Cable_de_Postensado_3">#N/A</definedName>
    <definedName name="cableinversor">[30]INSUMO!$D$455</definedName>
    <definedName name="cablo2">#REF!</definedName>
    <definedName name="cablo3">[8]Volumenes!#REF!</definedName>
    <definedName name="CABTEJAASFINST">#REF!</definedName>
    <definedName name="CACCATO">#REF!</definedName>
    <definedName name="CACCEMP">#REF!</definedName>
    <definedName name="CACERO">#REF!</definedName>
    <definedName name="CACERO60">#REF!</definedName>
    <definedName name="CACEROCOLCIR">#REF!</definedName>
    <definedName name="CACEROCOLML">#REF!</definedName>
    <definedName name="CACEROLOSALIMA">#REF!</definedName>
    <definedName name="CACEROMALLA">#REF!</definedName>
    <definedName name="CACEROML">#REF!</definedName>
    <definedName name="CACEROPI">#REF!</definedName>
    <definedName name="CACEROPORTICO">#REF!</definedName>
    <definedName name="CACERORAMPA">#REF!</definedName>
    <definedName name="CACEROSUBIR2">#REF!</definedName>
    <definedName name="CACEROSUBIR3">#REF!</definedName>
    <definedName name="CACEROSUBIR4">#REF!</definedName>
    <definedName name="CACEROSUBIR5">#REF!</definedName>
    <definedName name="CACEROSUBIR6">#REF!</definedName>
    <definedName name="caceroviga">#REF!</definedName>
    <definedName name="CACEROVIGAML">#REF!</definedName>
    <definedName name="CACEROZAP">#REF!</definedName>
    <definedName name="CACOM12HG">#REF!</definedName>
    <definedName name="CACOM12PVC">#REF!</definedName>
    <definedName name="CACOM8HG">#REF!</definedName>
    <definedName name="cadeneros">#REF!</definedName>
    <definedName name="CADOQUIN">#REF!</definedName>
    <definedName name="CAJA_2x4_12">#REF!</definedName>
    <definedName name="CAJA_2x4_34">#REF!</definedName>
    <definedName name="Caja_metal_2_x4__de_½___americana">[35]Ins!$E$456</definedName>
    <definedName name="CAJA_OCTAGONAL">#REF!</definedName>
    <definedName name="CAJA2412">#REF!</definedName>
    <definedName name="CAJA2434">#REF!</definedName>
    <definedName name="CAJA4434">#REF!</definedName>
    <definedName name="CAJAMETAL2X4DE1_2">[27]Materiales!$E$766</definedName>
    <definedName name="CAJAMETAL2X4DE3_4">[27]Materiales!$E$767</definedName>
    <definedName name="CAJAOCTA12">#REF!</definedName>
    <definedName name="cajaoctagonal12x34">[30]INSUMO!$D$457</definedName>
    <definedName name="cajarectangular2x4x12">[30]INSUMO!$D$458</definedName>
    <definedName name="cajarectangular2x4x34">[30]INSUMO!$D$459</definedName>
    <definedName name="cal">#REF!</definedName>
    <definedName name="Cal.Hidratada">[42]Insumos!$E$21</definedName>
    <definedName name="Cal.Hidratada.Perla">#REF!</definedName>
    <definedName name="Cal_Pomier____50_Lbs.">#REF!</definedName>
    <definedName name="calad">[53]Analisis!$E$757</definedName>
    <definedName name="CALADOBARRO66">#REF!</definedName>
    <definedName name="CALADOBARRO88">#REF!</definedName>
    <definedName name="CALELECRI12">#REF!</definedName>
    <definedName name="CALELECRI20">#REF!</definedName>
    <definedName name="CALELECRI30">#REF!</definedName>
    <definedName name="CALELECRI42">#REF!</definedName>
    <definedName name="CALELECRI6">#REF!</definedName>
    <definedName name="CALELECRI60">#REF!</definedName>
    <definedName name="CALELECRI8">#REF!</definedName>
    <definedName name="CALELEIMP20">#REF!</definedName>
    <definedName name="CALELEIMP30">#REF!</definedName>
    <definedName name="CALELEIMP40">#REF!</definedName>
    <definedName name="CALELEIMP80">#REF!</definedName>
    <definedName name="CALENTPVC">#REF!</definedName>
    <definedName name="CALICHE">#REF!</definedName>
    <definedName name="CALICHEB">#REF!</definedName>
    <definedName name="calle">#REF!</definedName>
    <definedName name="Calles.Acera.ycontenes">'[42]Calles, aceras y contenes'!$G$77</definedName>
    <definedName name="calzohormigon">#REF!</definedName>
    <definedName name="CAMA">'[48]Part. No Ejecutables'!#REF!</definedName>
    <definedName name="CAMARACAL">#REF!</definedName>
    <definedName name="CAMARAROC">#REF!</definedName>
    <definedName name="CAMARATIE">#REF!</definedName>
    <definedName name="camins">[53]Analisis!$E$971</definedName>
    <definedName name="CAMION_BOTE">#REF!</definedName>
    <definedName name="camioncama">#REF!</definedName>
    <definedName name="camioneta">#REF!</definedName>
    <definedName name="Camionv6">[13]Equipos!$E$14</definedName>
    <definedName name="CAMIONVOLTEO">#REF!</definedName>
    <definedName name="CAMPAMENTO">#REF!</definedName>
    <definedName name="CAMU1">[8]Volumenes!#REF!</definedName>
    <definedName name="camufac2">[8]Volumenes!#REF!</definedName>
    <definedName name="CAN">#REF!</definedName>
    <definedName name="can.meses">#REF!</definedName>
    <definedName name="CANALETACONTRA">#REF!</definedName>
    <definedName name="canali">#REF!</definedName>
    <definedName name="canalii">#REF!</definedName>
    <definedName name="canaliii">#REF!</definedName>
    <definedName name="canaliiii">#REF!</definedName>
    <definedName name="CANASC1">[8]Volumenes!#REF!</definedName>
    <definedName name="canblo2">[8]Volumenes!#REF!</definedName>
    <definedName name="CANCOL1">[8]Volumenes!#REF!</definedName>
    <definedName name="CANDADO">#REF!</definedName>
    <definedName name="candado50">[30]INSUMO!$D$91</definedName>
    <definedName name="CANMU1">[8]Volumenes!#REF!</definedName>
    <definedName name="CANO">[8]Volumenes!#REF!</definedName>
    <definedName name="Cant">#REF!</definedName>
    <definedName name="cant.meses">#REF!</definedName>
    <definedName name="Cant_2">"$#REF!.$D$1:$D$65534"</definedName>
    <definedName name="Cant_3">"$#REF!.$D$1:$D$65534"</definedName>
    <definedName name="CANT1">#REF!</definedName>
    <definedName name="CANT1_2">"$#REF!.$D$1:$D$65534"</definedName>
    <definedName name="CANT1_3">"$#REF!.$D$1:$D$65534"</definedName>
    <definedName name="cant10">#REF!</definedName>
    <definedName name="cant2">#REF!</definedName>
    <definedName name="CANT3">#REF!</definedName>
    <definedName name="cant4">#REF!</definedName>
    <definedName name="cant5">#REF!</definedName>
    <definedName name="CANT6">#REF!</definedName>
    <definedName name="CANT6_2">"$#REF!.$C$1:$C$65534"</definedName>
    <definedName name="CANT6_3">"$#REF!.$C$1:$C$65534"</definedName>
    <definedName name="cant7">#REF!</definedName>
    <definedName name="Cant8">#REF!</definedName>
    <definedName name="canta">#REF!</definedName>
    <definedName name="canta_2">"$#REF!.$H$1:$H$65534"</definedName>
    <definedName name="canta_3">"$#REF!.$H$1:$H$65534"</definedName>
    <definedName name="CANTIDADPRESUPUESTO">#REF!</definedName>
    <definedName name="CANTIDADPRESUPUESTO_2">"$#REF!.$C$1:$C$65534"</definedName>
    <definedName name="CANTIDADPRESUPUESTO_3">"$#REF!.$C$1:$C$65534"</definedName>
    <definedName name="cantidadteja">#REF!</definedName>
    <definedName name="CANTO">#REF!</definedName>
    <definedName name="Canto.Antillano">[45]Análisis!#REF!</definedName>
    <definedName name="Canto_en_general">[39]Precios!$C$46</definedName>
    <definedName name="CANTO1">[8]Volumenes!#REF!</definedName>
    <definedName name="CANTOS">#REF!</definedName>
    <definedName name="Cantos.1erN">#REF!</definedName>
    <definedName name="Cantos.2doN">#REF!</definedName>
    <definedName name="Cantos.3erN">#REF!</definedName>
    <definedName name="Cantos.4toN">#REF!</definedName>
    <definedName name="Cantos.Villas">#REF!</definedName>
    <definedName name="cantos2">'[31]5.01-2-3-4 Pañete'!#REF!</definedName>
    <definedName name="cantos3">'[31]5.01-2-3-4 Pañete'!#REF!</definedName>
    <definedName name="cantos4">'[31]5.01-2-3-4 Pañete'!#REF!</definedName>
    <definedName name="cantp">#REF!</definedName>
    <definedName name="cantp_2">"$#REF!.$J$1:$J$65534"</definedName>
    <definedName name="cantp_3">"$#REF!.$J$1:$J$65534"</definedName>
    <definedName name="cantpre">#REF!</definedName>
    <definedName name="cantpre_2">"$#REF!.$D$1:$D$65534"</definedName>
    <definedName name="cantpre_3">"$#REF!.$D$1:$D$65534"</definedName>
    <definedName name="cantt">#REF!</definedName>
    <definedName name="cantt_2">"$#REF!.$L$1:$L$65534"</definedName>
    <definedName name="cantt_3">"$#REF!.$L$1:$L$65534"</definedName>
    <definedName name="CAOBA">#REF!</definedName>
    <definedName name="Cap.col.20x30">#REF!</definedName>
    <definedName name="Cap.col.30x40">#REF!</definedName>
    <definedName name="Cap.col.40x40">#REF!</definedName>
    <definedName name="Cap.col.redonda">#REF!</definedName>
    <definedName name="Cap.col.tapaytapa1cara">#REF!</definedName>
    <definedName name="Cap.col.tapaytapa2caras">#REF!</definedName>
    <definedName name="capa">[13]ManodeObra!$E$11</definedName>
    <definedName name="Capatazequipo">#REF!</definedName>
    <definedName name="capu2">[8]Volumenes!#REF!</definedName>
    <definedName name="capu3">[8]Volumenes!#REF!</definedName>
    <definedName name="capu3y">[8]Volumenes!#REF!</definedName>
    <definedName name="capue2">[8]Volumenes!#REF!</definedName>
    <definedName name="CAR.SOC">#REF!</definedName>
    <definedName name="Car.Soc.">#REF!</definedName>
    <definedName name="CARANTEPECHO">#REF!</definedName>
    <definedName name="CARANTEPH10">#REF!</definedName>
    <definedName name="CARARCOFONDO20RADIO3">#REF!</definedName>
    <definedName name="CARASB36">#REF!</definedName>
    <definedName name="CARASB36ENLATES">#REF!</definedName>
    <definedName name="CARASB38">#REF!</definedName>
    <definedName name="CARASB38ENLATES">#REF!</definedName>
    <definedName name="CARCABASB">#REF!</definedName>
    <definedName name="CARCABZINC">#REF!</definedName>
    <definedName name="CARCIELORASB2X2">#REF!</definedName>
    <definedName name="CARCIELORCARCOSTILLA">#REF!</definedName>
    <definedName name="CARCIELORPLY2X2">#REF!</definedName>
    <definedName name="CARCIELORPLYCARPIEDRA">#REF!</definedName>
    <definedName name="CARCOL1">[8]Volumenes!#REF!</definedName>
    <definedName name="CARCOL1X1CONF">#REF!</definedName>
    <definedName name="CARCOL1X1INST">#REF!</definedName>
    <definedName name="CARCOL2TAPA10RETALLE">#REF!</definedName>
    <definedName name="CARCOL2TAPA20RETALLE">#REF!</definedName>
    <definedName name="CARCOL2TAPA30">#REF!</definedName>
    <definedName name="CARCOL2TAPA30RETALLE">#REF!</definedName>
    <definedName name="CARCOL2TAPA40">#REF!</definedName>
    <definedName name="CARCOL2TAPA50">#REF!</definedName>
    <definedName name="CARCOL30">#REF!</definedName>
    <definedName name="CARCOL30X30CONF">#REF!</definedName>
    <definedName name="CARCOL30X30INST">#REF!</definedName>
    <definedName name="CARCOL40X40CONF">#REF!</definedName>
    <definedName name="CARCOL40X40INST">#REF!</definedName>
    <definedName name="CARCOL50">#REF!</definedName>
    <definedName name="CARCOL50X50CONF">#REF!</definedName>
    <definedName name="CARCOL50X50INST">#REF!</definedName>
    <definedName name="CARCOL60X60CONF">#REF!</definedName>
    <definedName name="CARCOL60X60INST">#REF!</definedName>
    <definedName name="CARCOL70X70CONF">#REF!</definedName>
    <definedName name="CARCOL70X70INST">#REF!</definedName>
    <definedName name="CARCOL80X80CONF">#REF!</definedName>
    <definedName name="CARCOL80X80INST">#REF!</definedName>
    <definedName name="CARCOLAMARRE">#REF!</definedName>
    <definedName name="CARCOLCONICA50">#REF!</definedName>
    <definedName name="CARCOLCONICA60">#REF!</definedName>
    <definedName name="CARCOLRED50">#REF!</definedName>
    <definedName name="CARCOLRED60">#REF!</definedName>
    <definedName name="CARDIN20LUZ2">#REF!</definedName>
    <definedName name="CARDIN40LUZ2">#REF!</definedName>
    <definedName name="CARDIVPLY1">#REF!</definedName>
    <definedName name="CARDIVPLY2">#REF!</definedName>
    <definedName name="CARETEO">#REF!</definedName>
    <definedName name="careteo.3erN">#REF!</definedName>
    <definedName name="careteo.4to.N">#REF!</definedName>
    <definedName name="Careteo.Antillano">[45]Análisis!#REF!</definedName>
    <definedName name="careteo.Villas">#REF!</definedName>
    <definedName name="CARFP275">#REF!</definedName>
    <definedName name="CARFP3">#REF!</definedName>
    <definedName name="CARFP4">#REF!</definedName>
    <definedName name="CARFP5">#REF!</definedName>
    <definedName name="CARFP6">#REF!</definedName>
    <definedName name="CARGA_SOCIAL">#REF!</definedName>
    <definedName name="cargacero">#REF!</definedName>
    <definedName name="cargador">#REF!</definedName>
    <definedName name="CARGADORB">#REF!</definedName>
    <definedName name="cargioyacopio">'[30]MANO DE OBRA'!#REF!</definedName>
    <definedName name="cargioyacopio1">'[30]MANO DE OBRA'!$D$452</definedName>
    <definedName name="cargioyacopio2">'[30]MANO DE OBRA'!$D$453</definedName>
    <definedName name="cargioyacopio3">'[30]MANO DE OBRA'!$D$454</definedName>
    <definedName name="cargioyacopio4">'[30]MANO DE OBRA'!$D$455</definedName>
    <definedName name="carguio.retro.pala">#REF!</definedName>
    <definedName name="CARLOSAPLA">#REF!</definedName>
    <definedName name="CARLOSAVARIASAGUAS">#REF!</definedName>
    <definedName name="Carmen">#REF!</definedName>
    <definedName name="carmufac">[8]Volumenes!#REF!</definedName>
    <definedName name="CARMURO">#REF!</definedName>
    <definedName name="CARMUROCONF">#REF!</definedName>
    <definedName name="CARMUROINST">#REF!</definedName>
    <definedName name="caro">#REF!</definedName>
    <definedName name="Caro.viga.25x50">[54]Insumos!$E$225</definedName>
    <definedName name="Carp.Atc.Vigas.25x50">#REF!</definedName>
    <definedName name="Carp.Col.25x25">[54]Insumos!$E$199</definedName>
    <definedName name="Carp.Col.30x30">[54]Insumos!$E$200</definedName>
    <definedName name="Carp.Col.35x35">[54]Insumos!$E$201</definedName>
    <definedName name="Carp.Col.45x45">[54]Insumos!$E$203</definedName>
    <definedName name="Carp.Col.50x50">[54]Insumos!$E$204</definedName>
    <definedName name="Carp.Col.55x55">[54]Insumos!$E$205</definedName>
    <definedName name="Carp.Col.60x60">[54]Insumos!$E$206</definedName>
    <definedName name="Carp.Col.Ø25cm">[54]Insumos!$E$208</definedName>
    <definedName name="Carp.Col.Ø30">[54]Insumos!$E$209</definedName>
    <definedName name="Carp.Col.Ø35">#REF!</definedName>
    <definedName name="Carp.Col.Ø40">[54]Insumos!$E$211</definedName>
    <definedName name="Carp.Col.Ø45">[54]Insumos!$E$212</definedName>
    <definedName name="Carp.Col.Ø65">#REF!</definedName>
    <definedName name="Carp.Col.Ø90">[54]Insumos!$E$217</definedName>
    <definedName name="Carp.col.tapaytapa">[54]Insumos!$E$198</definedName>
    <definedName name="carp.Col40x40">[54]Insumos!$E$202</definedName>
    <definedName name="Carp.Colm.Redonda.30cm">[42]Insumos!#REF!</definedName>
    <definedName name="Carp.ColØ60">[54]Insumos!$E$213</definedName>
    <definedName name="Carp.ColØ70">[54]Insumos!$E$215</definedName>
    <definedName name="Carp.ColØ80">[54]Insumos!$E$216</definedName>
    <definedName name="Carp.colum.Redon.60cm">[42]Insumos!#REF!</definedName>
    <definedName name="Carp.Column.atc">#REF!</definedName>
    <definedName name="Carp.Dintel">[54]Insumos!$E$235</definedName>
    <definedName name="Carp.Escal.atc">#REF!</definedName>
    <definedName name="Carp.Losa.Aligeradas.atc">[42]Insumos!$E$164</definedName>
    <definedName name="Carp.losa.Horm.Visto">[42]Insumos!$E$162</definedName>
    <definedName name="Carp.Losa.Horz.atc">#REF!</definedName>
    <definedName name="Carp.Losa.Incl.atc">#REF!</definedName>
    <definedName name="Carp.Muros.atc">[42]Insumos!$E$167</definedName>
    <definedName name="Carp.Platea.Zap.atc">[42]Insumos!$E$168</definedName>
    <definedName name="Carp.Viga.20x30">[54]Insumos!$E$218</definedName>
    <definedName name="Carp.Viga.20x40">[54]Insumos!$E$219</definedName>
    <definedName name="Carp.viga.20x50">#REF!</definedName>
    <definedName name="Carp.Viga.25x35">[54]Insumos!$E$222</definedName>
    <definedName name="Carp.Viga.25x40">[54]Insumos!$E$223</definedName>
    <definedName name="CArp.Viga.25x45">#REF!</definedName>
    <definedName name="Carp.viga.25x50">#REF!</definedName>
    <definedName name="CArp.Viga.25x60">[54]Insumos!$E$226</definedName>
    <definedName name="Carp.Viga.25x65">[54]Insumos!$E$227</definedName>
    <definedName name="Carp.Viga.25x70">[54]Insumos!$E$230</definedName>
    <definedName name="Carp.Viga.25x80">[54]Insumos!$E$231</definedName>
    <definedName name="Carp.viga.30x50">#REF!</definedName>
    <definedName name="Carp.Viga.30x60atc">#REF!</definedName>
    <definedName name="Carp.Viga.30x80">[54]Insumos!$E$229</definedName>
    <definedName name="Carp.viga.amarre">#REF!</definedName>
    <definedName name="Carp.Viga.Curva.20x50">[54]Insumos!$E$232</definedName>
    <definedName name="Carp.Vigas.atc">#REF!</definedName>
    <definedName name="Carp.Vigas.Curvas.30x70">[54]Insumos!$E$233</definedName>
    <definedName name="CARP1">#REF!</definedName>
    <definedName name="CARP1RA">#REF!</definedName>
    <definedName name="CARP2">#REF!</definedName>
    <definedName name="CARP2DA">#REF!</definedName>
    <definedName name="CARPDINTEL">#REF!</definedName>
    <definedName name="Carpin.Colum.redon.40">[42]Insumos!#REF!</definedName>
    <definedName name="Carpint.Columna.30.30">#REF!</definedName>
    <definedName name="Carpint.Columna.Redon.50cm">[42]Insumos!#REF!</definedName>
    <definedName name="Carpintería.vigas.20x32">[42]Insumos!$E$172</definedName>
    <definedName name="Carpintería__Puntales_y_M.O.">'[36]LISTA DE PRECIO'!$C$16</definedName>
    <definedName name="CARPINTERIA_COL_PERIMETRO">#REF!</definedName>
    <definedName name="Carpintería_de_Vigas_15x30">[42]Insumos!$E$170</definedName>
    <definedName name="Carpintería_de_Vigas_15x40">[42]Insumos!$E$171</definedName>
    <definedName name="Carpintería_de_Vigas_20x130">[42]Insumos!$E$177</definedName>
    <definedName name="Carpintería_de_Vigas_20x20">[42]Insumos!$E$173</definedName>
    <definedName name="Carpintería_de_Vigas_20x30">[42]Insumos!$E$175</definedName>
    <definedName name="Carpintería_de_Vigas_20x40">[42]Insumos!$E$174</definedName>
    <definedName name="Carpintería_de_Vigas_20x60">[42]Insumos!$E$176</definedName>
    <definedName name="Carpintería_de_Vigas_40x40">[42]Insumos!$E$178</definedName>
    <definedName name="Carpintería_de_Vigas_40x50">[42]Insumos!$E$179</definedName>
    <definedName name="Carpintería_de_Vigas_40x70">[42]Insumos!$E$180</definedName>
    <definedName name="CARPINTERIA_INSTAL_COL_PERIMETRO">#REF!</definedName>
    <definedName name="Carpintero_1ra">#REF!</definedName>
    <definedName name="Carpintero_2da">#REF!</definedName>
    <definedName name="carpintero1ra">'[30]MANO DE OBRA'!$D$151</definedName>
    <definedName name="carpintero2da">'[30]MANO DE OBRA'!$D$150</definedName>
    <definedName name="CARPVIGA2040">#REF!</definedName>
    <definedName name="CARPVIGA3050">#REF!</definedName>
    <definedName name="CARPVIGA3060">#REF!</definedName>
    <definedName name="CARPVIGA4080">#REF!</definedName>
    <definedName name="CARRAMPA">#REF!</definedName>
    <definedName name="CARRAMPALISACONF">#REF!</definedName>
    <definedName name="CARRASTRE2">#REF!</definedName>
    <definedName name="CARRASTRE3">#REF!</definedName>
    <definedName name="CARRASTRE5">#REF!</definedName>
    <definedName name="CARRASTRE6">#REF!</definedName>
    <definedName name="CARRETILLA">#REF!</definedName>
    <definedName name="Carretilla____2_P3_______TIPO_JEEP">#REF!</definedName>
    <definedName name="carretilla6p3">[30]INSUMO!$D$20</definedName>
    <definedName name="CARSISALENLATES">#REF!</definedName>
    <definedName name="CARTIJATOR">#REF!</definedName>
    <definedName name="CARTIJCLAV">#REF!</definedName>
    <definedName name="CARVIGAAMA1520X20">#REF!</definedName>
    <definedName name="CARVIGAAMA1520X30">#REF!</definedName>
    <definedName name="CARVIGAAMA1520X40">#REF!</definedName>
    <definedName name="CARVIGAAMA1520X50">#REF!</definedName>
    <definedName name="CARVIGAFONDOH10">#REF!</definedName>
    <definedName name="CARVIGAINVFONDO10">#REF!</definedName>
    <definedName name="CARVIGAINVTAPA10">#REF!</definedName>
    <definedName name="CARVIGATAPAH10">#REF!</definedName>
    <definedName name="CARVIGZAP40X40">#REF!</definedName>
    <definedName name="CARVIGZAP50X50">#REF!</definedName>
    <definedName name="CARVIGZAP60X60">#REF!</definedName>
    <definedName name="CARVUELO1">#REF!</definedName>
    <definedName name="CARVUELO10">#REF!</definedName>
    <definedName name="CARVUELO20">#REF!</definedName>
    <definedName name="CARVUELO30">#REF!</definedName>
    <definedName name="CARVUELO40">#REF!</definedName>
    <definedName name="CARVUELO5090">#REF!</definedName>
    <definedName name="CARZINC">#REF!</definedName>
    <definedName name="CARZINCENLATES">#REF!</definedName>
    <definedName name="CASBESTO">#REF!</definedName>
    <definedName name="CASCAJO">#REF!</definedName>
    <definedName name="Cascajo_Limpio">#REF!</definedName>
    <definedName name="Cascajo_Sucio">#REF!</definedName>
    <definedName name="CASETA">'[8]anal term'!#REF!</definedName>
    <definedName name="Caseta.Control">#REF!</definedName>
    <definedName name="caseta.planta.electrica">[42]Resumen!$D$26</definedName>
    <definedName name="Caseta.Playa">#REF!</definedName>
    <definedName name="CASETA_DE_PLANTA_ELECTRICA">'[42]Caseta de planta'!$H$71</definedName>
    <definedName name="CASETA200">#REF!</definedName>
    <definedName name="CASETA200M2">#REF!</definedName>
    <definedName name="CASETA500">#REF!</definedName>
    <definedName name="CASETAM2">#REF!</definedName>
    <definedName name="casino">#REF!</definedName>
    <definedName name="Casino.Col.C">[45]Análisis!#REF!</definedName>
    <definedName name="Casino.Col.C1">[45]Análisis!#REF!</definedName>
    <definedName name="Casino.Col.C2">[45]Análisis!#REF!</definedName>
    <definedName name="Casino.Col.C3">[45]Análisis!#REF!</definedName>
    <definedName name="Casino.Col.C4">[45]Análisis!#REF!</definedName>
    <definedName name="Casino.Col.C5">[45]Análisis!#REF!</definedName>
    <definedName name="Casino.Losa">[45]Análisis!#REF!</definedName>
    <definedName name="Casino.V1">[45]Análisis!#REF!</definedName>
    <definedName name="Casino.V2">[45]Análisis!#REF!</definedName>
    <definedName name="Casino.V3">[45]Análisis!#REF!</definedName>
    <definedName name="Casino.V4">[45]Análisis!#REF!</definedName>
    <definedName name="Casino.V5">[45]Análisis!#REF!</definedName>
    <definedName name="Casino.V6">[45]Análisis!#REF!</definedName>
    <definedName name="Casino.Vp">[45]Análisis!#REF!</definedName>
    <definedName name="Casino.Zap.C2">[45]Análisis!#REF!</definedName>
    <definedName name="Casino.Zap.Z3">[45]Análisis!#REF!</definedName>
    <definedName name="Casino.Zap.Z4">[45]Análisis!#REF!</definedName>
    <definedName name="Casino.Zap.Zc1">[45]Análisis!#REF!</definedName>
    <definedName name="Casting_Bed">#REF!</definedName>
    <definedName name="Casting_Bed_2">#N/A</definedName>
    <definedName name="Casting_Bed_3">#N/A</definedName>
    <definedName name="CAT12H">#REF!</definedName>
    <definedName name="CAT214BFT">#REF!</definedName>
    <definedName name="CAT320B">#REF!</definedName>
    <definedName name="CAT320MARTILLO">#REF!</definedName>
    <definedName name="Cat950B">#REF!</definedName>
    <definedName name="cave2">[8]Volumenes!#REF!</definedName>
    <definedName name="cave3">[8]Volumenes!#REF!</definedName>
    <definedName name="cave3y">[8]Volumenes!#REF!</definedName>
    <definedName name="caventa2">[8]Volumenes!#REF!</definedName>
    <definedName name="CAVOSC">#REF!</definedName>
    <definedName name="CB">#REF!</definedName>
    <definedName name="CBAJVEN2">#REF!</definedName>
    <definedName name="CBAJVEN3">#REF!</definedName>
    <definedName name="CBAJVEN4">#REF!</definedName>
    <definedName name="CBAJVEN5">#REF!</definedName>
    <definedName name="CBAJVEN6">#REF!</definedName>
    <definedName name="CBANERAESP">#REF!</definedName>
    <definedName name="CBANERALIV">#REF!</definedName>
    <definedName name="CBANERAPES">#REF!</definedName>
    <definedName name="CBANERAPVC">#REF!</definedName>
    <definedName name="CBASEBAN">#REF!</definedName>
    <definedName name="CBIDET">#REF!</definedName>
    <definedName name="CBLOCK10">#REF!</definedName>
    <definedName name="CBLOCK12">#REF!</definedName>
    <definedName name="CBLOCK4">#REF!</definedName>
    <definedName name="CBLOCK5">#REF!</definedName>
    <definedName name="CBLOCK52520">#REF!</definedName>
    <definedName name="CBLOCK6">#REF!</definedName>
    <definedName name="CBLOCK6818">#REF!</definedName>
    <definedName name="CBLOCK8">#REF!</definedName>
    <definedName name="CBLOCKCRI">#REF!</definedName>
    <definedName name="CBLOCKIRR">#REF!</definedName>
    <definedName name="CBLOCKORN">#REF!</definedName>
    <definedName name="cbn" hidden="1">'[25]ANALISIS STO DGO'!#REF!</definedName>
    <definedName name="CBOMCC114">#REF!</definedName>
    <definedName name="CBOMCC34">#REF!</definedName>
    <definedName name="CBOMSC1">#REF!</definedName>
    <definedName name="CBOMSC112">#REF!</definedName>
    <definedName name="CBOMSC34">#REF!</definedName>
    <definedName name="CBOTCOEMP">#REF!</definedName>
    <definedName name="CBOTCOSUP">#REF!</definedName>
    <definedName name="CBOTLUEMP">#REF!</definedName>
    <definedName name="CBOTLUSUP">#REF!</definedName>
    <definedName name="CBOTON">#REF!</definedName>
    <definedName name="CBREAKERS">#REF!</definedName>
    <definedName name="CC">[23]Personalizar!$G$22:$G$25</definedName>
    <definedName name="ccaballete">#REF!</definedName>
    <definedName name="CCALENT1850">#REF!</definedName>
    <definedName name="CCALENT612">#REF!</definedName>
    <definedName name="CCALENTGAS">#REF!</definedName>
    <definedName name="CCAMINS2">#REF!</definedName>
    <definedName name="CCAMINS3Y4">#REF!</definedName>
    <definedName name="CCAMINS5Y6">#REF!</definedName>
    <definedName name="CCOLAGUA1">#REF!</definedName>
    <definedName name="CCOLAGUA12">#REF!</definedName>
    <definedName name="CCOLAGUA2">#REF!</definedName>
    <definedName name="CCOLAGUACOB1">#REF!</definedName>
    <definedName name="CCOLAGUACOB12">#REF!</definedName>
    <definedName name="CCOLAGUACOB34">#REF!</definedName>
    <definedName name="CCOLAGUAHG1114">#REF!</definedName>
    <definedName name="CCOLAGUAHG112">#REF!</definedName>
    <definedName name="CCOLAGUAHG1234">#REF!</definedName>
    <definedName name="CCOLAGUAHG2">#REF!</definedName>
    <definedName name="CCOLAGUAHG3">#REF!</definedName>
    <definedName name="CCOLAGUAHG4">#REF!</definedName>
    <definedName name="CCOLAGUAHG5">#REF!</definedName>
    <definedName name="CCONSEP1C4">#REF!</definedName>
    <definedName name="CCONSEP1C5">#REF!</definedName>
    <definedName name="CCONSEP1C6">#REF!</definedName>
    <definedName name="CCONSEP1C8">#REF!</definedName>
    <definedName name="CCONSEP2C4">#REF!</definedName>
    <definedName name="CCONSEP2C5">#REF!</definedName>
    <definedName name="CCONSEP2C6">#REF!</definedName>
    <definedName name="CCONSEP2C8">#REF!</definedName>
    <definedName name="CCT">[23]Factura!#REF!</definedName>
    <definedName name="CDES2">#REF!</definedName>
    <definedName name="CDES3">#REF!</definedName>
    <definedName name="CDESAGUE2">#REF!</definedName>
    <definedName name="CDESAGUE3Y4">#REF!</definedName>
    <definedName name="CDESAGUE3Y4CONPARRILLA">#REF!</definedName>
    <definedName name="CDESAGUEP2">#REF!</definedName>
    <definedName name="CDESAGUEP3">#REF!</definedName>
    <definedName name="CDESAGUEP5">#REF!</definedName>
    <definedName name="CDESINOPAR">#REF!</definedName>
    <definedName name="CDESPISPARR2">#REF!</definedName>
    <definedName name="CDESPISPARR3">#REF!</definedName>
    <definedName name="CDESPLU2">#REF!</definedName>
    <definedName name="CDESPLU3">#REF!</definedName>
    <definedName name="CDESPLU4">#REF!</definedName>
    <definedName name="CDESPLU5">#REF!</definedName>
    <definedName name="cdg" hidden="1">'[25]ANALISIS STO DGO'!#REF!</definedName>
    <definedName name="CDUCHA">#REF!</definedName>
    <definedName name="CDVCD" hidden="1">#REF!</definedName>
    <definedName name="CEDRO">#REF!</definedName>
    <definedName name="celltips_area">#REF!</definedName>
    <definedName name="cem">#REF!</definedName>
    <definedName name="Cem.Bco.Cisne.90Lb">#REF!</definedName>
    <definedName name="Cem.Bco.Rigas.88lb">[42]Insumos!$E$25</definedName>
    <definedName name="Cem.Gris.Portland">#REF!</definedName>
    <definedName name="CEMBCO">#REF!</definedName>
    <definedName name="CEMCPVC14">#REF!</definedName>
    <definedName name="CEMCPVCPINTA">#REF!</definedName>
    <definedName name="CEMEB">[29]Materiales!$E$17</definedName>
    <definedName name="CEMEG">[27]Materiales!$E$15</definedName>
    <definedName name="Cemento">#REF!</definedName>
    <definedName name="Cemento.Granel">[42]Insumos!#REF!</definedName>
    <definedName name="cemento.pañete">#REF!</definedName>
    <definedName name="Cemento_1">#N/A</definedName>
    <definedName name="Cemento_2">#N/A</definedName>
    <definedName name="Cemento_3">#N/A</definedName>
    <definedName name="Cemento_Blanco">#REF!</definedName>
    <definedName name="Cemento_Gris">#REF!</definedName>
    <definedName name="CEMENTO_GRIS_FDA">#REF!</definedName>
    <definedName name="CEMENTO_PVC">#REF!</definedName>
    <definedName name="Cemento_pvc_criollo__¼_gl.__Cano">[35]Ins!$E$1074</definedName>
    <definedName name="cementoblanco">#REF!</definedName>
    <definedName name="cementocpvcpequeño">[30]INSUMO!$D$155</definedName>
    <definedName name="CEMENTOG">#REF!</definedName>
    <definedName name="cementogris">#REF!</definedName>
    <definedName name="CEMENTOP">#REF!</definedName>
    <definedName name="CEMENTOPVC">[29]Materiales!$E$24</definedName>
    <definedName name="CEMENTOPVCCANOPINTA">#REF!</definedName>
    <definedName name="CEMENTOS">#REF!</definedName>
    <definedName name="CEMPALMEAGUA1">#REF!</definedName>
    <definedName name="CEMPALMEAGUA112">#REF!</definedName>
    <definedName name="CEMPALMEAGUA114">#REF!</definedName>
    <definedName name="CEMPALMEAGUA114112">#REF!</definedName>
    <definedName name="CEMPALMEAGUA1234">#REF!</definedName>
    <definedName name="CEMPALMEAGUA2">#REF!</definedName>
    <definedName name="CEMPALMEAGUA212">#REF!</definedName>
    <definedName name="cenefa.decorativas">#REF!</definedName>
    <definedName name="Cer">#REF!</definedName>
    <definedName name="cer20x203">#REF!</definedName>
    <definedName name="cera">#REF!</definedName>
    <definedName name="cerab">#REF!</definedName>
    <definedName name="cerabaño1">#REF!</definedName>
    <definedName name="cerabaño2">'[31]5.05 Revestimiento'!#REF!</definedName>
    <definedName name="cerabaño3">'[31]5.05 Revestimiento'!#REF!</definedName>
    <definedName name="Cerac">#REF!</definedName>
    <definedName name="ceracocina1">#REF!</definedName>
    <definedName name="ceracocina2">'[31]5.05 Revestimiento'!#REF!</definedName>
    <definedName name="ceracocina3">'[31]5.05 Revestimiento'!#REF!</definedName>
    <definedName name="ceraescalones">#REF!</definedName>
    <definedName name="ceraimportad400">#REF!</definedName>
    <definedName name="ceraimportada350">#REF!</definedName>
    <definedName name="ceraimportada450">#REF!</definedName>
    <definedName name="ceraimportada500">#REF!</definedName>
    <definedName name="ceraimportada550">#REF!</definedName>
    <definedName name="ceraimportada600">#REF!</definedName>
    <definedName name="ceraimportada650">#REF!</definedName>
    <definedName name="Ceram.Boston.45x45">#REF!</definedName>
    <definedName name="Ceram.criolla.pared15x15">[42]Insumos!$E$66</definedName>
    <definedName name="Ceram.Etrusco.30x30">[42]Insumos!$E$63</definedName>
    <definedName name="Ceram.Gres.piso">[54]Insumos!$E$78</definedName>
    <definedName name="ceram.imp.pared">#REF!</definedName>
    <definedName name="Ceram.Imperial.45x45">[42]Insumos!$E$60</definedName>
    <definedName name="Ceram.Import.">#REF!</definedName>
    <definedName name="Ceram.Ines.Gris30x30">[42]Insumos!$E$61</definedName>
    <definedName name="Ceram.Nevada.33x33">[42]Insumos!$E$64</definedName>
    <definedName name="Ceram.Ultra.Blanco.33x33">[42]Insumos!$E$62</definedName>
    <definedName name="ceramcr33">#REF!</definedName>
    <definedName name="ceramcriolla">#REF!</definedName>
    <definedName name="ceramica">#REF!</definedName>
    <definedName name="Ceramica.Criolla.40.40">#REF!</definedName>
    <definedName name="Cerámica.para.Piso">[54]Insumos!$E$79</definedName>
    <definedName name="CERAMICA_20x20_BLANCA">#REF!</definedName>
    <definedName name="Cerámica_30x30_Pared">#REF!</definedName>
    <definedName name="CERAMICA_ANTIDESLIZANTE">#REF!</definedName>
    <definedName name="Cerámica_Italiana_Pared">#REF!</definedName>
    <definedName name="CERAMICA_PISOS_40x40">#REF!</definedName>
    <definedName name="ceramica20x20">[30]INSUMO!$D$25</definedName>
    <definedName name="ceramica30x30">[30]INSUMO!$D$26</definedName>
    <definedName name="ceramicaitalia">#REF!</definedName>
    <definedName name="ceramicaitaliapared">#REF!</definedName>
    <definedName name="ceramicaitalipared">#REF!</definedName>
    <definedName name="ceramicapared">'[59]Analisis Unit. '!$F$48</definedName>
    <definedName name="CERAMICAPAREDP">#REF!</definedName>
    <definedName name="CERAMICAPAREDS">#REF!</definedName>
    <definedName name="CERAMICAPISOP">#REF!</definedName>
    <definedName name="CERAMICAPISOS">#REF!</definedName>
    <definedName name="ceramicapp">#REF!</definedName>
    <definedName name="CERAMICAS">#REF!</definedName>
    <definedName name="Cerapisos">#REF!</definedName>
    <definedName name="CERBB">[27]Materiales!$E$28</definedName>
    <definedName name="CERCRI15A20">#REF!</definedName>
    <definedName name="cerm15x15pared">#REF!</definedName>
    <definedName name="cernirarena">'[30]MANO DE OBRA'!$D$43</definedName>
    <definedName name="Cerp">#REF!</definedName>
    <definedName name="CERPARED">[60]Analisis!$F$11</definedName>
    <definedName name="CERRAJERIA">#REF!</definedName>
    <definedName name="CERTIFIC_DE_PAGO">#REF!</definedName>
    <definedName name="CESCHCH">#REF!</definedName>
    <definedName name="cesta_basica">#REF!</definedName>
    <definedName name="CFREGADERO1CAMARA">#REF!</definedName>
    <definedName name="CFREGADERO2CAMARAS">#REF!</definedName>
    <definedName name="CFREGCORR">#REF!</definedName>
    <definedName name="CFREGESP1CA">#REF!</definedName>
    <definedName name="CFREGESP2CA">#REF!</definedName>
    <definedName name="cfrontal">#REF!</definedName>
    <definedName name="CG">#REF!</definedName>
    <definedName name="cgn" hidden="1">'[26]ANALISIS STO DGO'!#REF!</definedName>
    <definedName name="cgnbd" hidden="1">#REF!</definedName>
    <definedName name="chapa">[53]Analisis!$E$683</definedName>
    <definedName name="CHAPAPOTE10CMM2">[29]Analisis!$F$1448</definedName>
    <definedName name="CHAPAPOTE10CMM3">[28]Analisis!$F$1741</definedName>
    <definedName name="chazo">#REF!</definedName>
    <definedName name="CHAZO25">#REF!</definedName>
    <definedName name="CHAZO30">#REF!</definedName>
    <definedName name="CHAZO40">#REF!</definedName>
    <definedName name="CHAZOCERAMICA">#REF!</definedName>
    <definedName name="CHAZOLADRILLO">#REF!</definedName>
    <definedName name="CHAZOS">#REF!</definedName>
    <definedName name="Chazos____Corte">#REF!</definedName>
    <definedName name="CHAZOZOCALO">#REF!</definedName>
    <definedName name="Cheque">#REF!</definedName>
    <definedName name="CHEQUE_HORZ_34">#REF!</definedName>
    <definedName name="CHEQUE_VERT_34">#REF!</definedName>
    <definedName name="chequehoriz34">[30]INSUMO!$D$159</definedName>
    <definedName name="chilena">#REF!</definedName>
    <definedName name="Chofercisterna">#REF!</definedName>
    <definedName name="CI">'[8]Anal. horm.'!#REF!</definedName>
    <definedName name="CINO">#REF!</definedName>
    <definedName name="CINODORO">#REF!</definedName>
    <definedName name="CINODOROFLUXOMETRO">#REF!</definedName>
    <definedName name="CINOESP1C">#REF!</definedName>
    <definedName name="CINOESP2C">#REF!</definedName>
    <definedName name="CINOESPPAR">#REF!</definedName>
    <definedName name="CINOFLUX">#REF!</definedName>
    <definedName name="CINT1">#REF!</definedName>
    <definedName name="CINT2">#REF!</definedName>
    <definedName name="CINT3">#REF!</definedName>
    <definedName name="CINT3V">#REF!</definedName>
    <definedName name="CINT4V">#REF!</definedName>
    <definedName name="cinta.sheetrock">[60]Insumos!$L$41</definedName>
    <definedName name="CINTAANTIRESBALANTE">[29]Analisis!$F$1521</definedName>
    <definedName name="cintametrica">[30]INSUMO!$D$28</definedName>
    <definedName name="CINTAPELIGRO">#REF!</definedName>
    <definedName name="CINTPIL">#REF!</definedName>
    <definedName name="CIS">'[48]Part. No Ejecutables'!#REF!</definedName>
    <definedName name="CIS12900GL">'[8]Anal. horm.'!#REF!</definedName>
    <definedName name="CIS4000GL">'[8]Anal. horm.'!#REF!</definedName>
    <definedName name="CISEGMONO100">#REF!</definedName>
    <definedName name="CISEGMONO30">#REF!</definedName>
    <definedName name="CISEGMONO60">#REF!</definedName>
    <definedName name="CIST">'[48]Part. No Ejecutables'!#REF!</definedName>
    <definedName name="cisterna">#REF!</definedName>
    <definedName name="CISTERNA4CAL">#REF!</definedName>
    <definedName name="CISTERNA4ROC">#REF!</definedName>
    <definedName name="CISTERNA8TIE">#REF!</definedName>
    <definedName name="cisternaroca">#REF!</definedName>
    <definedName name="cisternatierra">#REF!</definedName>
    <definedName name="CISTSDIS">#REF!</definedName>
    <definedName name="CIUPAISJAGS">#REF!</definedName>
    <definedName name="CIUPAISPROY">#REF!</definedName>
    <definedName name="CLAACE">#REF!</definedName>
    <definedName name="CLACOR">#REF!</definedName>
    <definedName name="CLADRILLOS">#REF!</definedName>
    <definedName name="CLAVADERO1">#REF!</definedName>
    <definedName name="CLAVADERO1CV">#REF!</definedName>
    <definedName name="CLAVADERO2">#REF!</definedName>
    <definedName name="CLAVADERO2CV">#REF!</definedName>
    <definedName name="CLAVAMANOS">#REF!</definedName>
    <definedName name="CLAVCLI">#REF!</definedName>
    <definedName name="CLAVCP">#REF!</definedName>
    <definedName name="CLAVEMP">#REF!</definedName>
    <definedName name="CLAVESPCP">#REF!</definedName>
    <definedName name="CLAVESPSP">#REF!</definedName>
    <definedName name="CLAVO">#REF!</definedName>
    <definedName name="Clavo.Acero">#REF!</definedName>
    <definedName name="Clavo.Dulce">#REF!</definedName>
    <definedName name="CLAVO_ACERO">#REF!</definedName>
    <definedName name="CLAVO_CORRIENTE">#REF!</definedName>
    <definedName name="Clavo_corriente__metalizado_c_c_2_½_x10">[35]Ins!$E$734</definedName>
    <definedName name="Clavo_de_acero_2_½">[35]Ins!$E$736</definedName>
    <definedName name="CLAVO_ZINC">#REF!</definedName>
    <definedName name="CLAVOA">#REF!</definedName>
    <definedName name="ClavoAcero">[61]Insumos!$C$58</definedName>
    <definedName name="clavodulce">[30]INSUMO!$D$95</definedName>
    <definedName name="CLAVOGALV">#REF!</definedName>
    <definedName name="CLAVOGALVCARTON">#REF!</definedName>
    <definedName name="clavom">#REF!</definedName>
    <definedName name="Clavos">#REF!</definedName>
    <definedName name="clavos.con.fulminantes">[60]Insumos!$L$36</definedName>
    <definedName name="Clavos_2">#N/A</definedName>
    <definedName name="Clavos_3">#N/A</definedName>
    <definedName name="Clavos_Corriente">#REF!</definedName>
    <definedName name="Clavosa">#REF!</definedName>
    <definedName name="CLAVOSAC">#REF!</definedName>
    <definedName name="CLAVOSACERO">#REF!</definedName>
    <definedName name="CLAVOSCORRIENTES">#REF!</definedName>
    <definedName name="CLAVOZINC">#REF!</definedName>
    <definedName name="CLAVPATAS">#REF!</definedName>
    <definedName name="CLAVPED">#REF!</definedName>
    <definedName name="CLAVPEDES">#REF!</definedName>
    <definedName name="CLAVPLADOM">#REF!</definedName>
    <definedName name="CLAVSALON">#REF!</definedName>
    <definedName name="CLAVSP">#REF!</definedName>
    <definedName name="Clear">[42]Insumos!$E$70</definedName>
    <definedName name="CLLAVECHO">#REF!</definedName>
    <definedName name="CLLAVEDUCHA">#REF!</definedName>
    <definedName name="CLLAVEPA1">#REF!</definedName>
    <definedName name="CLLAVEPA12">#REF!</definedName>
    <definedName name="CLLAVEPA34">#REF!</definedName>
    <definedName name="CLLAVEPACOB1">#REF!</definedName>
    <definedName name="CLLAVEPACOB112">#REF!</definedName>
    <definedName name="CLLAVEPACOB12">#REF!</definedName>
    <definedName name="CLLAVEPACOB34">#REF!</definedName>
    <definedName name="clorinador">[30]INSUMO!$D$171</definedName>
    <definedName name="Cloro">[42]Insumos!#REF!</definedName>
    <definedName name="Clu.Ejec.Viga.V6T">[45]Análisis!#REF!</definedName>
    <definedName name="Club.de.Playa">#REF!</definedName>
    <definedName name="CLUB.DE.TENNIS">#REF!</definedName>
    <definedName name="Club.Ejec.Col.C">[45]Análisis!#REF!</definedName>
    <definedName name="Club.Ejec.Col.Cc1">[45]Análisis!#REF!</definedName>
    <definedName name="Club.Ejec.Losa.2do.Entrepiso">[45]Análisis!#REF!</definedName>
    <definedName name="Club.Ejec.V10E">[45]Análisis!#REF!</definedName>
    <definedName name="Club.Ejec.V12E">[45]Análisis!#REF!</definedName>
    <definedName name="Club.Ejec.V13E">[45]Análisis!#REF!</definedName>
    <definedName name="Club.Ejec.V1E">[45]Análisis!#REF!</definedName>
    <definedName name="Club.Ejec.V2E">[45]Análisis!#REF!</definedName>
    <definedName name="Club.Ejec.V3E">[45]Análisis!#REF!</definedName>
    <definedName name="Club.Ejec.V3T">[45]Análisis!#REF!</definedName>
    <definedName name="Club.Ejec.V4E">[45]Análisis!#REF!</definedName>
    <definedName name="Club.Ejec.V6E">[45]Análisis!#REF!</definedName>
    <definedName name="Club.Ejec.V7E">[45]Análisis!#REF!</definedName>
    <definedName name="Club.Ejec.V9E">[45]Análisis!#REF!</definedName>
    <definedName name="Club.Ejec.Viga.V10T">[45]Análisis!#REF!</definedName>
    <definedName name="Club.Ejec.Viga.V11T">[45]Análisis!#REF!</definedName>
    <definedName name="Club.Ejec.Viga.V1T">[45]Análisis!#REF!</definedName>
    <definedName name="Club.Ejec.Viga.V2T">[45]Análisis!#REF!</definedName>
    <definedName name="Club.Ejec.Viga.V4T">[45]Análisis!#REF!</definedName>
    <definedName name="Club.Ejec.Viga.V5T">[45]Análisis!#REF!</definedName>
    <definedName name="Club.Ejec.Viga.V7T">[45]Análisis!#REF!</definedName>
    <definedName name="Club.Ejec.Viga.V8T">[45]Análisis!#REF!</definedName>
    <definedName name="Club.Ejec.Viga.V9T">[45]Análisis!#REF!</definedName>
    <definedName name="Club.Ejec.Zc.">[45]Análisis!#REF!</definedName>
    <definedName name="Club.Ejec.Zcc">[45]Análisis!#REF!</definedName>
    <definedName name="Club.Ejec.ZCc1">[45]Análisis!#REF!</definedName>
    <definedName name="CLUB.EJECUTIVO">#REF!</definedName>
    <definedName name="Club.Ejecutivo.Losa.1er.entrepiso">[45]Análisis!#REF!</definedName>
    <definedName name="CLUB.PISCINA">#REF!</definedName>
    <definedName name="Club.pla.Zap.ZC">[45]Análisis!#REF!</definedName>
    <definedName name="Club.play.Col.C1">[45]Análisis!#REF!</definedName>
    <definedName name="Club.playa.Col.C2">[45]Análisis!#REF!</definedName>
    <definedName name="Club.playa.Col.C3">[45]Análisis!#REF!</definedName>
    <definedName name="Club.playa.Viga.VH">[45]Análisis!#REF!</definedName>
    <definedName name="Club.playa.Viga.Vh2">[45]Análisis!#REF!</definedName>
    <definedName name="Club.playa.Zap.ZC3">[45]Análisis!#REF!</definedName>
    <definedName name="ClubPla.zap.Zc1">[45]Análisis!#REF!</definedName>
    <definedName name="Clubplaya.Col.C">[45]Análisis!#REF!</definedName>
    <definedName name="CLUCES">#REF!</definedName>
    <definedName name="CMALLA10">#REF!</definedName>
    <definedName name="CMALLA3">#REF!</definedName>
    <definedName name="CMALLA4">#REF!</definedName>
    <definedName name="CMALLA6">#REF!</definedName>
    <definedName name="CMALLA73">#REF!</definedName>
    <definedName name="CMEZCLADORA">#REF!</definedName>
    <definedName name="CO">#REF!</definedName>
    <definedName name="COAND" hidden="1">#REF!</definedName>
    <definedName name="COCAJA">#REF!</definedName>
    <definedName name="coceracriolla20cb">#REF!</definedName>
    <definedName name="coceracriolla40cb">#REF!</definedName>
    <definedName name="coceracriolla40sb">#REF!</definedName>
    <definedName name="coceraimp3040b">#REF!</definedName>
    <definedName name="coceraimport20sb">#REF!</definedName>
    <definedName name="coceramicaimp1520">#REF!</definedName>
    <definedName name="coceramicaimp3040">#REF!</definedName>
    <definedName name="coceramicaimp3040cb">#REF!</definedName>
    <definedName name="coceramicaimp3040sb">#REF!</definedName>
    <definedName name="cocercriolla20sb">#REF!</definedName>
    <definedName name="Cocina">#REF!</definedName>
    <definedName name="CODIA">#REF!</definedName>
    <definedName name="CODIGO">#N/A</definedName>
    <definedName name="Codo___3_x90__pvc_presión">[35]Ins!$E$1170</definedName>
    <definedName name="codo_2x45">#N/A</definedName>
    <definedName name="codo_3x45">#N/A</definedName>
    <definedName name="codo_4x45">#N/A</definedName>
    <definedName name="CODO_ACERO_16x25a70">#REF!</definedName>
    <definedName name="CODO_ACERO_16x25menos">#REF!</definedName>
    <definedName name="CODO_ACERO_16x45">#REF!</definedName>
    <definedName name="CODO_ACERO_16x70mas">#REF!</definedName>
    <definedName name="CODO_ACERO_16x90">#REF!</definedName>
    <definedName name="CODO_ACERO_20x90">#REF!</definedName>
    <definedName name="CODO_ACERO_3x45">#REF!</definedName>
    <definedName name="CODO_ACERO_3x90">#REF!</definedName>
    <definedName name="CODO_ACERO_4X45">#REF!</definedName>
    <definedName name="CODO_ACERO_4X90">#REF!</definedName>
    <definedName name="CODO_ACERO_6x25a70">#REF!</definedName>
    <definedName name="CODO_ACERO_6x25menos">#REF!</definedName>
    <definedName name="CODO_ACERO_6x70mas">#REF!</definedName>
    <definedName name="CODO_ACERO_8x25a70">#REF!</definedName>
    <definedName name="CODO_ACERO_8x25menos">#REF!</definedName>
    <definedName name="CODO_ACERO_8x45">#REF!</definedName>
    <definedName name="CODO_ACERO_8x70mas">#REF!</definedName>
    <definedName name="CODO_ACERO_8x90">#REF!</definedName>
    <definedName name="CODO_CPVC_12x90">#REF!</definedName>
    <definedName name="CODO_ELEC_1">#REF!</definedName>
    <definedName name="CODO_ELEC_12">#REF!</definedName>
    <definedName name="CODO_ELEC_1y12">#REF!</definedName>
    <definedName name="CODO_ELEC_2">#REF!</definedName>
    <definedName name="CODO_ELEC_34">#REF!</definedName>
    <definedName name="CODO_HG_1_12_x90">#REF!</definedName>
    <definedName name="CODO_HG_12x90">#REF!</definedName>
    <definedName name="CODO_HG_1x90">#REF!</definedName>
    <definedName name="CODO_HG_1y12x90">#REF!</definedName>
    <definedName name="CODO_HG_2x90">#REF!</definedName>
    <definedName name="CODO_HG_34x90">#REF!</definedName>
    <definedName name="codo_pp_0.5">#N/A</definedName>
    <definedName name="CODO_PVC_DRE_2x45">#REF!</definedName>
    <definedName name="CODO_PVC_DRE_2x90">#REF!</definedName>
    <definedName name="CODO_PVC_DRE_3x45">#REF!</definedName>
    <definedName name="CODO_PVC_DRE_3x90">#REF!</definedName>
    <definedName name="CODO_PVC_DRE_4x45">#REF!</definedName>
    <definedName name="CODO_PVC_DRE_4x90">#REF!</definedName>
    <definedName name="Codo_pvc_eléct._½__x_90º">[35]Ins!$E$460</definedName>
    <definedName name="CODO_PVC_PRES_12x90">#REF!</definedName>
    <definedName name="CODO_PVC_PRES_1x90">#REF!</definedName>
    <definedName name="CODO1">#REF!</definedName>
    <definedName name="CODO1_2HG">[29]Materiales!$E$392</definedName>
    <definedName name="CODO112">#REF!</definedName>
    <definedName name="CODO12">#REF!</definedName>
    <definedName name="CODO1290HG">#REF!</definedName>
    <definedName name="CODO190P">#REF!</definedName>
    <definedName name="CODO245">#REF!</definedName>
    <definedName name="CODO290">#REF!</definedName>
    <definedName name="CODO2E">#REF!</definedName>
    <definedName name="CODO3">#REF!</definedName>
    <definedName name="CODO34">#REF!</definedName>
    <definedName name="CODO390P">#REF!</definedName>
    <definedName name="CODO3E">#REF!</definedName>
    <definedName name="CODO3X45DRENAJE">[27]Materiales!$F$262</definedName>
    <definedName name="CODO4">#REF!</definedName>
    <definedName name="CODO4E">#REF!</definedName>
    <definedName name="CODO4X45">[29]Materiales!$F$263</definedName>
    <definedName name="CODOCPVC12X90">#REF!</definedName>
    <definedName name="CODOCPVC34X90">#REF!</definedName>
    <definedName name="CODODRENAJE2X45">[29]Materiales!$F$261</definedName>
    <definedName name="CODODRENAJE2X90">[29]Materiales!$F$257</definedName>
    <definedName name="CODODRENAJE3">[29]Materiales!$F$258</definedName>
    <definedName name="cododrenaje3x45">[30]INSUMO!$D$174</definedName>
    <definedName name="CODODRENAJE3X90">[27]Materiales!$F$258</definedName>
    <definedName name="cododrenaje4x45">[30]INSUMO!$D$176</definedName>
    <definedName name="CODODRENAJE4X90">[29]Materiales!$F$259</definedName>
    <definedName name="CODOHG112X90">#REF!</definedName>
    <definedName name="codohg12">[30]INSUMO!$D$180</definedName>
    <definedName name="CODOHG125X90">#REF!</definedName>
    <definedName name="CODOHG12X90">#REF!</definedName>
    <definedName name="CODOHG1X90">#REF!</definedName>
    <definedName name="CODOHG212X90">#REF!</definedName>
    <definedName name="CODOHG2X90">#REF!</definedName>
    <definedName name="CODOHG34X90">#REF!</definedName>
    <definedName name="CODOHG3X90">#REF!</definedName>
    <definedName name="CODOHG4X90">#REF!</definedName>
    <definedName name="CODONHG112X90">#REF!</definedName>
    <definedName name="CODONHG125X90">#REF!</definedName>
    <definedName name="CODONHG12X90">#REF!</definedName>
    <definedName name="CODONHG1X90">#REF!</definedName>
    <definedName name="CODONHG212X90">#REF!</definedName>
    <definedName name="CODONHG2X90">#REF!</definedName>
    <definedName name="CODONHG34X90">#REF!</definedName>
    <definedName name="CODONHG3X90">#REF!</definedName>
    <definedName name="CODONHG4X90">#REF!</definedName>
    <definedName name="codopresion12x90">[30]INSUMO!$D$185</definedName>
    <definedName name="codopresion12x90pvc">[30]INSUMO!$D$185</definedName>
    <definedName name="codopresion1x90pvc">[30]INSUMO!$D$189</definedName>
    <definedName name="codopresion2x90pvc">[30]INSUMO!$D$193</definedName>
    <definedName name="codopresion34x90pvc">[30]INSUMO!$D$187</definedName>
    <definedName name="CODOPVC1_2X90">[27]Materiales!$F$213</definedName>
    <definedName name="CODOPVC3_4X90">[27]Materiales!$F$214</definedName>
    <definedName name="CODOPVC3X90">[27]Materiales!$F$218</definedName>
    <definedName name="CODOPVCDREN2X45">#REF!</definedName>
    <definedName name="CODOPVCDREN2X90">#REF!</definedName>
    <definedName name="CODOPVCDREN3X45">#REF!</definedName>
    <definedName name="CODOPVCDREN3X90">#REF!</definedName>
    <definedName name="CODOPVCDREN4X45">#REF!</definedName>
    <definedName name="CODOPVCDREN4X90">#REF!</definedName>
    <definedName name="CODOPVCDREN6X45">#REF!</definedName>
    <definedName name="CODOPVCDREN6X90">#REF!</definedName>
    <definedName name="CODOPVCPRES112X90">#REF!</definedName>
    <definedName name="CODOPVCPRES12X90">#REF!</definedName>
    <definedName name="CODOPVCPRES1X90">#REF!</definedName>
    <definedName name="CODOPVCPRES2X90">#REF!</definedName>
    <definedName name="CODOPVCPRES34X90">#REF!</definedName>
    <definedName name="CODOPVCPRES3X90">#REF!</definedName>
    <definedName name="CODOPVCPRES4X90">#REF!</definedName>
    <definedName name="CODOPVCPRES6X90">#REF!</definedName>
    <definedName name="coe.esp.gra">#REF!</definedName>
    <definedName name="coef.2">'[62]Desembolso de Caja'!$I$7</definedName>
    <definedName name="coef.adm.">#REF!</definedName>
    <definedName name="coef.gas.adm">'[63]Datos a Project'!$L$15</definedName>
    <definedName name="col">'[18]Pres. '!#REF!</definedName>
    <definedName name="Col.1erN">#REF!</definedName>
    <definedName name="Col.20.20.2nivel">[64]Análisis!$D$261</definedName>
    <definedName name="Col.20X20">#REF!</definedName>
    <definedName name="col.20x20.area.noble">#REF!</definedName>
    <definedName name="col.20x20.plastbau">#REF!</definedName>
    <definedName name="col.25cm.diam.">[65]Análisis!$D$324</definedName>
    <definedName name="col.30x30.lobby">#REF!</definedName>
    <definedName name="col.50cm">[65]Análisis!$D$345</definedName>
    <definedName name="Col.Ama.2do.N.Mod.II">#REF!</definedName>
    <definedName name="Col.Ama.3erN.Mod.II">#REF!</definedName>
    <definedName name="Col.amarre.20x20.2doN">#REF!</definedName>
    <definedName name="Col.amarre.3erN">#REF!</definedName>
    <definedName name="Col.C1.1erN.Mod.I">#REF!</definedName>
    <definedName name="Col.C1.1erN.Mod.II">#REF!</definedName>
    <definedName name="Col.C1.25x25.1erN">#REF!</definedName>
    <definedName name="Col.C1.25x25.2doN">#REF!</definedName>
    <definedName name="Col.C1.25x25.3erN">#REF!</definedName>
    <definedName name="Col.C1.2do.N.Mod.II">#REF!</definedName>
    <definedName name="Col.C1.3erN.Mod.I">#REF!</definedName>
    <definedName name="Col.C1.3erN.Mod.II">#REF!</definedName>
    <definedName name="Col.C1.4toN.Mod.I">#REF!</definedName>
    <definedName name="Col.C1.4toN.Mod.II">#REF!</definedName>
    <definedName name="Col.C11.edif.Oficinas">[42]Análisis!$D$775</definedName>
    <definedName name="Col.C12do.N.Mod.I">#REF!</definedName>
    <definedName name="Col.C2.1erN.Mod.I">#REF!</definedName>
    <definedName name="Col.C2.1erN.mod.II">#REF!</definedName>
    <definedName name="Col.C2.2do.N.Mod.I">#REF!</definedName>
    <definedName name="Col.C2.2doN.Mod.II">#REF!</definedName>
    <definedName name="Col.C2.3erN.Mod.II">#REF!</definedName>
    <definedName name="Col.C2.4toN.Mod.II">#REF!</definedName>
    <definedName name="Col.C2y3.3erN.Mod.I">#REF!</definedName>
    <definedName name="Col.C2y3.4toN.Mod.I">#REF!</definedName>
    <definedName name="Col.C3.1erN.Mod.II">#REF!</definedName>
    <definedName name="Col.C31erN.Mod.I">#REF!</definedName>
    <definedName name="Col.C4.1erN.Mod.II">#REF!</definedName>
    <definedName name="Col.C4.1erN.ModI">#REF!</definedName>
    <definedName name="Col.C4.1erN.Villas">[42]Análisis!#REF!</definedName>
    <definedName name="Col.C4.2doN.Mod.I">#REF!</definedName>
    <definedName name="Col.C4.2doN.Mod.II">#REF!</definedName>
    <definedName name="Col.C4.2doN.Villas">#REF!</definedName>
    <definedName name="Col.C4.3erN.Mod.I">#REF!</definedName>
    <definedName name="Col.C4.3erN.Mod.II">#REF!</definedName>
    <definedName name="Col.C4.4toN.Mod.I">#REF!</definedName>
    <definedName name="Col.C4.4toN.Mod.II">#REF!</definedName>
    <definedName name="Col.C5.triangular">[42]Análisis!$D$765</definedName>
    <definedName name="Col.Camarre.4toN.Mod.II">#REF!</definedName>
    <definedName name="col.GFRC.red.25">[65]Insumos!$C$65</definedName>
    <definedName name="col.red.30cm">#REF!</definedName>
    <definedName name="Col.Redon.30cm.BNP.Administración">[42]Análisis!#REF!</definedName>
    <definedName name="Col.Redon.30cmSNP.Administración">[42]Análisis!#REF!</definedName>
    <definedName name="col1.4">[8]Volumenes!#REF!</definedName>
    <definedName name="COL15X65">#REF!</definedName>
    <definedName name="COL20X30">#REF!</definedName>
    <definedName name="COL20X45">#REF!</definedName>
    <definedName name="COLA_EXT_LAVAMANOS_PVC_1_14x8">#REF!</definedName>
    <definedName name="COLABORA1">#REF!</definedName>
    <definedName name="COLABORA2">#REF!</definedName>
    <definedName name="colaextensorasifon112x6">[30]INSUMO!$D$201</definedName>
    <definedName name="COLAEXTLAV">#REF!</definedName>
    <definedName name="COLAGUA2SCH40CONTRA">#REF!</definedName>
    <definedName name="COLAMARRE15X20">[28]Analisis!$F$1633</definedName>
    <definedName name="COLAMARRE20X20">[28]Analisis!$F$1645</definedName>
    <definedName name="Colc.Bloque.10cm">[42]Insumos!$E$84</definedName>
    <definedName name="Colc.Hormigón.Grua">[42]Análisis!$D$49</definedName>
    <definedName name="colc.marmolpared">#REF!</definedName>
    <definedName name="COLC1">#REF!</definedName>
    <definedName name="COLC11">'[53]Osiades Est.'!$E$262</definedName>
    <definedName name="COLC2">#REF!</definedName>
    <definedName name="COLC22">'[53]Osiades Est.'!$E$285</definedName>
    <definedName name="COLC3">'[53]Osiades Est.'!$E$215</definedName>
    <definedName name="COLC3CIR">#REF!</definedName>
    <definedName name="COLC4">#REF!</definedName>
    <definedName name="COLC5">'[8]Anal. horm.'!#REF!</definedName>
    <definedName name="Coloc._bloque_4x_8_x16_pulgs.">#REF!</definedName>
    <definedName name="Coloc.Block.4">#REF!</definedName>
    <definedName name="Coloc.Block.6">#REF!</definedName>
    <definedName name="Coloc.Bloq.8.BNPT">#REF!</definedName>
    <definedName name="Coloc.Bloque.12">#REF!</definedName>
    <definedName name="Coloc.ceramica.pared">#REF!</definedName>
    <definedName name="Coloc.Ceramica.Pisos">#REF!</definedName>
    <definedName name="Coloc.Hormigón">#REF!</definedName>
    <definedName name="Coloc.piso">#REF!</definedName>
    <definedName name="Coloc.Quary.Tile">#REF!</definedName>
    <definedName name="Coloc.Zocalo">#REF!</definedName>
    <definedName name="Coloc.Zócalo">#REF!</definedName>
    <definedName name="COLOC_BLOCK4">#REF!</definedName>
    <definedName name="COLOC_BLOCK6">#REF!</definedName>
    <definedName name="COLOC_BLOCK8">#REF!</definedName>
    <definedName name="COLOC_TUB_PEAD_16">#REF!</definedName>
    <definedName name="COLOC_TUB_PEAD_20">#REF!</definedName>
    <definedName name="COLOC_TUB_PEAD_8">#REF!</definedName>
    <definedName name="colocaceromalla">[37]I.HORMIGON!$G$22</definedName>
    <definedName name="COLOCACION_ALAMBRE">[39]ANALISIS!$F$161</definedName>
    <definedName name="colocacionbalaustres">#REF!</definedName>
    <definedName name="colocacionbobedilla">#REF!</definedName>
    <definedName name="colocblock6">'[59]Analisis Unit. '!$F$24</definedName>
    <definedName name="colorante">#REF!</definedName>
    <definedName name="colred1.2">[8]Volumenes!#REF!</definedName>
    <definedName name="colum">#REF!</definedName>
    <definedName name="Colum.60cm.Espectaculos">[42]Análisis!$D$1004</definedName>
    <definedName name="Colum.C.1">#REF!</definedName>
    <definedName name="Colum.C.3">#REF!</definedName>
    <definedName name="Colum.Cuad.Edif.Oficinas">[42]Análisis!$D$755</definedName>
    <definedName name="Colum.Horm.Convenc.Espectaculos">[42]Análisis!$D$1018</definedName>
    <definedName name="Colum.Ø45.Edif.Oficina">[42]Análisis!$D$785</definedName>
    <definedName name="Colum.Red40.Discot">#REF!</definedName>
    <definedName name="Colum.Red50.Casino">#REF!</definedName>
    <definedName name="Colum.redon.40.Area.Novle">[42]Análisis!#REF!</definedName>
    <definedName name="Colum.redonda.40.Comedor">[42]Análisis!#REF!</definedName>
    <definedName name="colum2">[53]Analisis!$E$177</definedName>
    <definedName name="Column.horm.Administracion">[42]Análisis!#REF!</definedName>
    <definedName name="Columna.C1.15x20">[42]Análisis!$D$148</definedName>
    <definedName name="Columna.Cc.20x20">[42]Análisis!$D$156</definedName>
    <definedName name="Columna.Cocina">[42]Análisis!#REF!</definedName>
    <definedName name="Columna.Convenc.Villas">#REF!</definedName>
    <definedName name="Columna.Cr">[42]Análisis!$D$182</definedName>
    <definedName name="Columna.Horm.Area.Noble">[42]Análisis!#REF!</definedName>
    <definedName name="Columna.Lavanderia">[42]Análisis!$D$933</definedName>
    <definedName name="columna.pergolado">[66]Análisis!$D$1625</definedName>
    <definedName name="Columna.Redon.50.Area.Noble">[42]Análisis!#REF!</definedName>
    <definedName name="Columna.redonda.30.villas">#REF!</definedName>
    <definedName name="columna1">'[31]3.05 Columnas C3'!#REF!</definedName>
    <definedName name="columna2">'[31]3.05 Columnas C3'!#REF!</definedName>
    <definedName name="columna3">'[31]3.05 Columnas C3'!#REF!</definedName>
    <definedName name="Columna30x30">#REF!</definedName>
    <definedName name="columna4">'[31]3.05 Columnas C3'!#REF!</definedName>
    <definedName name="Columnas.C1s.C2s">[42]Análisis!$D$164</definedName>
    <definedName name="Columnas.Redonda.30cm">[42]Análisis!$D$173</definedName>
    <definedName name="Columnas_20x50__2.51_qq_m3">[39]Precios!$C$32</definedName>
    <definedName name="columnasum">#REF!</definedName>
    <definedName name="Com.Personal">#REF!</definedName>
    <definedName name="COMBUSTIBLES">#REF!</definedName>
    <definedName name="COMIDA">#REF!</definedName>
    <definedName name="Comida_desp_3h">#REF!</definedName>
    <definedName name="CommHdr">#REF!</definedName>
    <definedName name="CommLabel">#REF!</definedName>
    <definedName name="compactadormecanico">[30]INSUMO!$D$551</definedName>
    <definedName name="Comparación">#REF!</definedName>
    <definedName name="COMPENS">#REF!</definedName>
    <definedName name="COMPRESOR">#REF!</definedName>
    <definedName name="Compresores">#REF!</definedName>
    <definedName name="COMPUERTA_1x1_VOLANTA">#REF!</definedName>
    <definedName name="Con.Zap.ZC5">[45]Análisis!#REF!</definedName>
    <definedName name="Concepto">#REF!</definedName>
    <definedName name="Concepto_pago">#REF!</definedName>
    <definedName name="concreto">#REF!</definedName>
    <definedName name="concreto.nivelacion">[65]Análisis!$D$207</definedName>
    <definedName name="concreto.pobre">#REF!</definedName>
    <definedName name="Concreto.pobre.bajo.zapata">[42]Análisis!#REF!</definedName>
    <definedName name="concreto_2">#N/A</definedName>
    <definedName name="CONDULET1">#REF!</definedName>
    <definedName name="CONDULET112">#REF!</definedName>
    <definedName name="condulet12">[30]INSUMO!$D$465</definedName>
    <definedName name="CONDULET2">#REF!</definedName>
    <definedName name="CONDULET3">#REF!</definedName>
    <definedName name="CONDULET34">#REF!</definedName>
    <definedName name="CONDULET4">#REF!</definedName>
    <definedName name="CONEXBAJ4SDR41A6CONTRA">#REF!</definedName>
    <definedName name="CONEXCLOACA">#REF!</definedName>
    <definedName name="confeccionpasamanos">#REF!</definedName>
    <definedName name="CONFPUERTABISCLA">#REF!</definedName>
    <definedName name="CONFPUERTACLA">#REF!</definedName>
    <definedName name="CONFPUERTAFORROZINC">#REF!</definedName>
    <definedName name="CONFPUERTAPLUM">#REF!</definedName>
    <definedName name="CONI12HG">#REF!</definedName>
    <definedName name="Construc" hidden="1">#REF!</definedName>
    <definedName name="CONTEN">#REF!</definedName>
    <definedName name="CONTENML">[29]Analisis!$F$1543</definedName>
    <definedName name="CONTENTELFORDM">#REF!</definedName>
    <definedName name="CONTENTELFORDM3">#REF!</definedName>
    <definedName name="CONTRA1">#REF!</definedName>
    <definedName name="CONTRA2">#REF!</definedName>
    <definedName name="ContraHuella.Marmol">#REF!</definedName>
    <definedName name="CONTRATISTA">#REF!</definedName>
    <definedName name="CONTRATO">#REF!</definedName>
    <definedName name="control">#REF!</definedName>
    <definedName name="control_2">"$#REF!.$#REF!$#REF!:#REF!#REF!"</definedName>
    <definedName name="control_3">"$#REF!.$#REF!$#REF!:#REF!#REF!"</definedName>
    <definedName name="CONTROLADM">#REF!</definedName>
    <definedName name="controlbox">[30]INSUMO!$D$200</definedName>
    <definedName name="CONTROLCOC">#REF!</definedName>
    <definedName name="CONTROLCOME">#REF!</definedName>
    <definedName name="CONTROLLAV">#REF!</definedName>
    <definedName name="Conv.">#REF!</definedName>
    <definedName name="Conv.Col.C1">[45]Análisis!#REF!</definedName>
    <definedName name="Conv.Col.C5">[45]Análisis!#REF!</definedName>
    <definedName name="Conv.Col.C6">[45]Análisis!#REF!</definedName>
    <definedName name="Conv.Col.C7">[45]Análisis!#REF!</definedName>
    <definedName name="Conv.Col.C8">[45]Análisis!#REF!</definedName>
    <definedName name="Conv.Losa">[45]Análisis!#REF!</definedName>
    <definedName name="Conv.V2">[45]Análisis!#REF!</definedName>
    <definedName name="Conv.V3">[45]Análisis!#REF!</definedName>
    <definedName name="Conv.V4">[45]Análisis!#REF!</definedName>
    <definedName name="Conv.V5">[45]Análisis!#REF!</definedName>
    <definedName name="Conv.V7">[45]Análisis!#REF!</definedName>
    <definedName name="Conv.V8">[45]Análisis!#REF!</definedName>
    <definedName name="Conv.Viga.V1">[45]Análisis!#REF!</definedName>
    <definedName name="Conv.Zap.ZC1">[45]Análisis!#REF!</definedName>
    <definedName name="Conv.Zap.ZC2">[45]Análisis!#REF!</definedName>
    <definedName name="Conv.Zap.Zc3">[45]Análisis!#REF!</definedName>
    <definedName name="Conv.Zap.Zc4">[45]Análisis!#REF!</definedName>
    <definedName name="Conv.Zap.ZC6">[45]Análisis!#REF!</definedName>
    <definedName name="Conv.Zap.ZC7">[45]Análisis!#REF!</definedName>
    <definedName name="Conv.Zap.ZC8">[45]Análisis!#REF!</definedName>
    <definedName name="Conversion">#REF!</definedName>
    <definedName name="Coord_Int">#REF!</definedName>
    <definedName name="Coord_Nac">#REF!</definedName>
    <definedName name="COPIA" hidden="1">#REF!</definedName>
    <definedName name="COPIAR_TODO">#REF!</definedName>
    <definedName name="copling34pvc">[30]INSUMO!$D$202</definedName>
    <definedName name="cOR" hidden="1">#REF!</definedName>
    <definedName name="CORINAL12FALDA">#REF!</definedName>
    <definedName name="CORINALCEM">#REF!</definedName>
    <definedName name="CORINALFALDA">#REF!</definedName>
    <definedName name="CORINALPEQ">#REF!</definedName>
    <definedName name="CORNEXT">#REF!</definedName>
    <definedName name="CORNINT">#REF!</definedName>
    <definedName name="corniza.2.62pies">'[67]Cornisa de 2.62 pie'!$E$60</definedName>
    <definedName name="corniza.2pies">'[67]Cornisa de 2 pie'!$E$60</definedName>
    <definedName name="coronado">#REF!</definedName>
    <definedName name="correa8">#REF!</definedName>
    <definedName name="CORREDERA">[60]Analisis!$E$161</definedName>
    <definedName name="cort">'[18]Pres. '!#REF!</definedName>
    <definedName name="Corte.Chazos">#REF!</definedName>
    <definedName name="Corte_y_Bote_Material____C_E">#REF!</definedName>
    <definedName name="corte20">#REF!</definedName>
    <definedName name="corte40">#REF!</definedName>
    <definedName name="corte60">#REF!</definedName>
    <definedName name="corte80">#REF!</definedName>
    <definedName name="corteamarrebastones">'[30]MANO DE OBRA'!$D$201</definedName>
    <definedName name="corteceramica">#REF!</definedName>
    <definedName name="cortechazo">'[30]MANO DE OBRA'!$D$95</definedName>
    <definedName name="cortechazogranito">'[30]MANO DE OBRA'!$D$96</definedName>
    <definedName name="CORTEEQUIPO">#REF!</definedName>
    <definedName name="cosa" hidden="1">#REF!</definedName>
    <definedName name="Cost_exam_med">#REF!</definedName>
    <definedName name="costo.alquiler.casa">#REF!</definedName>
    <definedName name="costo.andamio.panete">#REF!</definedName>
    <definedName name="costo.bajada.block">#REF!</definedName>
    <definedName name="costo.bajada.ladrillo">#REF!</definedName>
    <definedName name="costo.bajada.mat.m3">#REF!</definedName>
    <definedName name="costo.block4">#REF!</definedName>
    <definedName name="costo.block6">#REF!</definedName>
    <definedName name="costo.block8">#REF!</definedName>
    <definedName name="costo.camion.cisterna">#REF!</definedName>
    <definedName name="costo.carguio.exc">#REF!</definedName>
    <definedName name="costo.carguio.mat">#REF!</definedName>
    <definedName name="costo.cinta.peligro">#REF!</definedName>
    <definedName name="costo.codo.pvc.media.presion">#REF!</definedName>
    <definedName name="costo.coloc.afalto.2.5.pulg">#REF!</definedName>
    <definedName name="costo.coloc.guardera">#REF!</definedName>
    <definedName name="costo.demoli.baden">#REF!</definedName>
    <definedName name="costo.demoli.registro.1.5">#REF!</definedName>
    <definedName name="costo.enc.des.losas.35">#REF!</definedName>
    <definedName name="costo.enc.des.muro.20">#REF!</definedName>
    <definedName name="costo.fd.cemento">#REF!</definedName>
    <definedName name="costo.gl.ac30">#REF!</definedName>
    <definedName name="costo.gl.aceite.formaleta">#REF!</definedName>
    <definedName name="costo.gl.agua">#REF!</definedName>
    <definedName name="costo.gl.gasoil">#REF!</definedName>
    <definedName name="costo.gl.gasolina.premiun">#REF!</definedName>
    <definedName name="costo.gl.gasolina.reg">#REF!</definedName>
    <definedName name="costo.gl.kerone">#REF!</definedName>
    <definedName name="costo.gl.lubricante">#REF!</definedName>
    <definedName name="costo.gl.tangi">#REF!</definedName>
    <definedName name="costo.grader.cat.140h">#REF!</definedName>
    <definedName name="costo.horm.ind.140">#REF!</definedName>
    <definedName name="costo.horm.ind.160">#REF!</definedName>
    <definedName name="costo.horm.ind.180">#REF!</definedName>
    <definedName name="costo.horm.ind.210">#REF!</definedName>
    <definedName name="costo.horm.ind.240">#REF!</definedName>
    <definedName name="costo.horm.ind.280">#REF!</definedName>
    <definedName name="costo.ladrillo">#REF!</definedName>
    <definedName name="costo.lb.ala.12">#REF!</definedName>
    <definedName name="costo.lb.ala.18">#REF!</definedName>
    <definedName name="costo.lb.clavo.corriente">#REF!</definedName>
    <definedName name="costo.letrero.preventivo">#REF!</definedName>
    <definedName name="costo.m2.distrib">#REF!</definedName>
    <definedName name="costo.m2.distrib.agreg">#REF!</definedName>
    <definedName name="costo.m3.arena">#REF!</definedName>
    <definedName name="costo.m3.arena.panete">#REF!</definedName>
    <definedName name="costo.m3.arena.rell">#REF!</definedName>
    <definedName name="costo.m3.base">#REF!</definedName>
    <definedName name="costo.m3.bomba.arrastre">#REF!</definedName>
    <definedName name="costo.m3.grava">#REF!</definedName>
    <definedName name="costo.m3.gravoarena">#REF!</definedName>
    <definedName name="costo.m3.horm.trompo">#REF!</definedName>
    <definedName name="costo.m3.sub.base">#REF!</definedName>
    <definedName name="costo.mat.relleno">#REF!</definedName>
    <definedName name="costo.mes.furgon">#REF!</definedName>
    <definedName name="costo.mezcla.1.3">#REF!</definedName>
    <definedName name="costo.mezcla.1.3.5">#REF!</definedName>
    <definedName name="costo.ml.hilo.nylon">#REF!</definedName>
    <definedName name="costo.mo.acera">#REF!</definedName>
    <definedName name="costo.mo.block.4">#REF!</definedName>
    <definedName name="costo.mo.block.6">#REF!</definedName>
    <definedName name="costo.mo.block.8">#REF!</definedName>
    <definedName name="costo.mo.conten">#REF!</definedName>
    <definedName name="costo.mo.ladrillo">#REF!</definedName>
    <definedName name="costo.mo.m2.panete">#REF!</definedName>
    <definedName name="costo.mo.qq.acero">#REF!</definedName>
    <definedName name="costo.mortero.panete">#REF!</definedName>
    <definedName name="costo.p2.pinobruto">#REF!</definedName>
    <definedName name="costo.pala.966">#REF!</definedName>
    <definedName name="costo.pala.cat.966d">#REF!</definedName>
    <definedName name="costo.panete">#REF!</definedName>
    <definedName name="costo.pl.madera.4.2">#REF!</definedName>
    <definedName name="costo.plancha.madera.4.8">#REF!</definedName>
    <definedName name="costo.qq.acero">#REF!</definedName>
    <definedName name="costo.retro.cat.225">#REF!</definedName>
    <definedName name="costo.retro.cat.416">#REF!</definedName>
    <definedName name="costo.rodillo.dinapac.ca25">#REF!</definedName>
    <definedName name="costo.sumin.asfalto">#REF!</definedName>
    <definedName name="costo.tapa.registro">#REF!</definedName>
    <definedName name="costo.transp.gl.ac30">#REF!</definedName>
    <definedName name="costo.traslado.corto.patana">#REF!</definedName>
    <definedName name="costo.traslado.largo.patana">#REF!</definedName>
    <definedName name="costo.tub.18">#REF!</definedName>
    <definedName name="costo.tub.21">#REF!</definedName>
    <definedName name="costo.tub.24">#REF!</definedName>
    <definedName name="costo.tub.30">#REF!</definedName>
    <definedName name="costo.tub.36">#REF!</definedName>
    <definedName name="costo.tub.42">#REF!</definedName>
    <definedName name="costo.tub.48">#REF!</definedName>
    <definedName name="costo.tub.60">#REF!</definedName>
    <definedName name="costo.tub.72">#REF!</definedName>
    <definedName name="costo.tub.8">#REF!</definedName>
    <definedName name="costo.tubo.pvc.media.presion">#REF!</definedName>
    <definedName name="costocapataz">'[59]Analisis Unit. '!$G$3</definedName>
    <definedName name="costoobrero">'[59]Analisis Unit. '!$G$5</definedName>
    <definedName name="costoobrerosen">#REF!</definedName>
    <definedName name="costotecesp">'[59]Analisis Unit. '!$G$4</definedName>
    <definedName name="COT_302">#REF!</definedName>
    <definedName name="COT_360">#REF!</definedName>
    <definedName name="COT_361">#REF!</definedName>
    <definedName name="COT_364">#REF!</definedName>
    <definedName name="COTIZADO_EN">#REF!</definedName>
    <definedName name="COUPLING112HG">#REF!</definedName>
    <definedName name="COUPLING12HG">#REF!</definedName>
    <definedName name="COUPLING1HG">#REF!</definedName>
    <definedName name="COUPLING212HG">#REF!</definedName>
    <definedName name="COUPLING2HG">#REF!</definedName>
    <definedName name="COUPLING34HG">#REF!</definedName>
    <definedName name="COUPLING3HG">#REF!</definedName>
    <definedName name="COUPLING4HG">#REF!</definedName>
    <definedName name="Cover3" localSheetId="0" hidden="1">{"NORMAL",#N/A,FALSE,"02"}</definedName>
    <definedName name="Cover3" hidden="1">{"NORMAL",#N/A,FALSE,"02"}</definedName>
    <definedName name="cozocalo">#REF!</definedName>
    <definedName name="CP563D">#REF!</definedName>
    <definedName name="CPANEL">#REF!</definedName>
    <definedName name="CPAPSERV">#REF!</definedName>
    <definedName name="cprestamo">#REF!</definedName>
    <definedName name="CPVC">#REF!</definedName>
    <definedName name="CPVCTANGIT125">#REF!</definedName>
    <definedName name="CPVCTANGIT230">#REF!</definedName>
    <definedName name="CPVCTANGIT460">#REF!</definedName>
    <definedName name="CPVCTANGIT920">#REF!</definedName>
    <definedName name="Cravilla3.4">#REF!</definedName>
    <definedName name="CREPISA">#REF!</definedName>
    <definedName name="Crhist">#REF!</definedName>
    <definedName name="Cristalizado.marmol">[42]Insumos!$E$136</definedName>
    <definedName name="CRISTMIN">#REF!</definedName>
    <definedName name="CRONOGRAMA">#REF!</definedName>
    <definedName name="CRUZ_HG_1_12">#REF!</definedName>
    <definedName name="CSAL12">#REF!</definedName>
    <definedName name="CSALIDA1">#REF!</definedName>
    <definedName name="CSALIDA112">#REF!</definedName>
    <definedName name="CSALIDA114">#REF!</definedName>
    <definedName name="CSALIDA12">#REF!</definedName>
    <definedName name="CSALIDA12Y34">#REF!</definedName>
    <definedName name="CSALIDA2">#REF!</definedName>
    <definedName name="CSALIDA34">#REF!</definedName>
    <definedName name="CSALIDACAL">#REF!</definedName>
    <definedName name="CSALIDACOBRE1">#REF!</definedName>
    <definedName name="CSALIDACOBRE12">#REF!</definedName>
    <definedName name="CSALIDACOBRE34">#REF!</definedName>
    <definedName name="CSALIDAFILTRO">#REF!</definedName>
    <definedName name="CSALIDAFLUX">#REF!</definedName>
    <definedName name="CSALIDAINOD">#REF!</definedName>
    <definedName name="CSALIDAorin">#REF!</definedName>
    <definedName name="CSDT2" hidden="1">'[19]ANALISIS STO DGO'!#REF!</definedName>
    <definedName name="CSSD">[45]ELECTRICO!#REF!</definedName>
    <definedName name="CTC">#REF!</definedName>
    <definedName name="CTEJA">#REF!</definedName>
    <definedName name="ctejas">#REF!</definedName>
    <definedName name="CTERMBANO">#REF!</definedName>
    <definedName name="CTG1CAM">#REF!</definedName>
    <definedName name="CTG2CAM">#REF!</definedName>
    <definedName name="CTIM">#REF!</definedName>
    <definedName name="CTIMBRECOR">#REF!</definedName>
    <definedName name="CTINACO">#REF!</definedName>
    <definedName name="CTRIHUEDOM">#REF!</definedName>
    <definedName name="CTUBALCANT0312">#REF!</definedName>
    <definedName name="CTUBALCANT0315">#REF!</definedName>
    <definedName name="CTUBALCANT0321">#REF!</definedName>
    <definedName name="CTUBALCANT0324">#REF!</definedName>
    <definedName name="CTUBALCANT0330">#REF!</definedName>
    <definedName name="CTUBALCANT0336">#REF!</definedName>
    <definedName name="CTUBALCANT036">#REF!</definedName>
    <definedName name="CTUBALCANT038">#REF!</definedName>
    <definedName name="CTUBALCANT12">#REF!</definedName>
    <definedName name="CTUBALCANT15">#REF!</definedName>
    <definedName name="CTUBALCANT21">#REF!</definedName>
    <definedName name="CTUBALCANT24">#REF!</definedName>
    <definedName name="CTUBALCANT30">#REF!</definedName>
    <definedName name="CTUBALCANT36">#REF!</definedName>
    <definedName name="CTUBALCANT6">#REF!</definedName>
    <definedName name="CTUBALCANT8">#REF!</definedName>
    <definedName name="CTUBASB12">#REF!</definedName>
    <definedName name="CTUBASB16">#REF!</definedName>
    <definedName name="CTUBASB20">#REF!</definedName>
    <definedName name="CTUBASB3">#REF!</definedName>
    <definedName name="CTUBASB4">#REF!</definedName>
    <definedName name="CTUBASB6">#REF!</definedName>
    <definedName name="CTUBASB8">#REF!</definedName>
    <definedName name="CTUBHF12">#REF!</definedName>
    <definedName name="CTUBHF3">#REF!</definedName>
    <definedName name="CTUBHF4">#REF!</definedName>
    <definedName name="CTUBHF6">#REF!</definedName>
    <definedName name="CTUBHF8">#REF!</definedName>
    <definedName name="CTUBHG1">#REF!</definedName>
    <definedName name="CTUBHG10">#REF!</definedName>
    <definedName name="CTUBHG12">#REF!</definedName>
    <definedName name="CTUBHG12Y34">#REF!</definedName>
    <definedName name="CTUBHG2">#REF!</definedName>
    <definedName name="CTUBHG212">#REF!</definedName>
    <definedName name="CTUBHG3">#REF!</definedName>
    <definedName name="CTUBHG34">#REF!</definedName>
    <definedName name="CTUBHG4">#REF!</definedName>
    <definedName name="CTUBHG6">#REF!</definedName>
    <definedName name="CTUBHG8">#REF!</definedName>
    <definedName name="cuadro">[68]ADDENDA!#REF!</definedName>
    <definedName name="Cuadro_Resumen">#REF!</definedName>
    <definedName name="Cuantia">#REF!</definedName>
    <definedName name="cuarto">#REF!</definedName>
    <definedName name="CUB">#REF!</definedName>
    <definedName name="cub7wils">#REF!</definedName>
    <definedName name="CUBETA_5Gls">#REF!</definedName>
    <definedName name="CUBIC._ANTERIOR">#N/A</definedName>
    <definedName name="CUBICACION">#N/A</definedName>
    <definedName name="CUBICACION_NO.">#REF!</definedName>
    <definedName name="CUBICADO">#N/A</definedName>
    <definedName name="cubierta.patinillo">#REF!</definedName>
    <definedName name="CUBO_GOMA">#REF!</definedName>
    <definedName name="Cubo_para_vaciado_de_Hormigón">#REF!</definedName>
    <definedName name="Cubo_para_vaciado_de_Hormigón_2">#N/A</definedName>
    <definedName name="Cubo_para_vaciado_de_Hormigón_3">#N/A</definedName>
    <definedName name="CUBREFALTA_INODORO_CROMO_38">#REF!</definedName>
    <definedName name="CUBREFALTA3_8">[29]Materiales!$E$535</definedName>
    <definedName name="CUBREFALTA38">#REF!</definedName>
    <definedName name="cubrefaltas">[30]INSUMO!$D$203</definedName>
    <definedName name="cuchillaparamallaamarilla">[30]INSUMO!$D$412</definedName>
    <definedName name="CUERPO">#REF!</definedName>
    <definedName name="cunetasi">#REF!</definedName>
    <definedName name="cunetasii">#REF!</definedName>
    <definedName name="cunetasiii">#REF!</definedName>
    <definedName name="cunetasiiii">#REF!</definedName>
    <definedName name="Curado.Resane.Horm.Visto">[42]Insumos!$E$137</definedName>
    <definedName name="Curado_y_Aditivo">#REF!</definedName>
    <definedName name="Curado_y_Aditivo_2">#N/A</definedName>
    <definedName name="Curado_y_Aditivo_3">#N/A</definedName>
    <definedName name="CURVA_ELEC_PVC_12">#REF!</definedName>
    <definedName name="CURVA_ELEC_PVC_34">#REF!</definedName>
    <definedName name="curvaelectricapvc1">[30]INSUMO!$D$490</definedName>
    <definedName name="curvaelectricapvc12">[30]INSUMO!$D$488</definedName>
    <definedName name="curvaelectricapvc34">[30]INSUMO!$D$489</definedName>
    <definedName name="CUT_OUT_100AMP">#REF!</definedName>
    <definedName name="CUT_OUT_200AMP">#REF!</definedName>
    <definedName name="CV">#REF!</definedName>
    <definedName name="cv_3">#N/A</definedName>
    <definedName name="CVB" hidden="1">'[25]ANALISIS STO DGO'!#REF!</definedName>
    <definedName name="CVBC" hidden="1">'[25]ANALISIS STO DGO'!#REF!</definedName>
    <definedName name="CVBCB" hidden="1">#REF!</definedName>
    <definedName name="CVBCVBC" hidden="1">'[25]ANALISIS STO DGO'!#REF!</definedName>
    <definedName name="CVBCVBCV" hidden="1">'[25]ANALISIS STO DGO'!#REF!</definedName>
    <definedName name="cvbn" hidden="1">'[25]ANALISIS STO DGO'!#REF!</definedName>
    <definedName name="CVERTEDERO">#REF!</definedName>
    <definedName name="CVERTEDEROH">#REF!</definedName>
    <definedName name="cvi">#REF!</definedName>
    <definedName name="cvii">#REF!</definedName>
    <definedName name="cviii">#REF!</definedName>
    <definedName name="cviiii">#REF!</definedName>
    <definedName name="cvncn" hidden="1">#REF!</definedName>
    <definedName name="cvrer" hidden="1">#REF!</definedName>
    <definedName name="cvxs" hidden="1">#REF!</definedName>
    <definedName name="cxgmn" hidden="1">'[25]ANALISIS STO DGO'!#REF!</definedName>
    <definedName name="CZINC">#REF!</definedName>
    <definedName name="CZOCCOR">#REF!</definedName>
    <definedName name="CZOCCORESC">#REF!</definedName>
    <definedName name="CZOCGRAESC">#REF!</definedName>
    <definedName name="CZOCGRAPISO">#REF!</definedName>
    <definedName name="D">#REF!</definedName>
    <definedName name="D_2">#N/A</definedName>
    <definedName name="D_3">#N/A</definedName>
    <definedName name="D1_15X20">#REF!</definedName>
    <definedName name="D6D">#REF!</definedName>
    <definedName name="D6R">#REF!</definedName>
    <definedName name="D7H">#REF!</definedName>
    <definedName name="D8K">#REF!</definedName>
    <definedName name="d8r">#REF!</definedName>
    <definedName name="D8T">#REF!</definedName>
    <definedName name="da">#REF!</definedName>
    <definedName name="daf" hidden="1">'[25]ANALISIS STO DGO'!#REF!</definedName>
    <definedName name="Data">#REF!</definedName>
    <definedName name="data14">[23]Factura!#REF!</definedName>
    <definedName name="data15">[23]Factura!#REF!</definedName>
    <definedName name="data16">[23]Factura!#REF!</definedName>
    <definedName name="data17">[23]Factura!#REF!</definedName>
    <definedName name="data18">[23]Factura!#REF!</definedName>
    <definedName name="data19">[23]Factura!#REF!</definedName>
    <definedName name="data20">[23]Factura!#REF!</definedName>
    <definedName name="data21">[23]Factura!#REF!</definedName>
    <definedName name="data22">[23]Factura!#REF!</definedName>
    <definedName name="data23">[23]Factura!#REF!</definedName>
    <definedName name="data24">[23]Factura!#REF!</definedName>
    <definedName name="data25">[23]Factura!#REF!</definedName>
    <definedName name="data26">[23]Factura!#REF!</definedName>
    <definedName name="data27">[23]Factura!#REF!</definedName>
    <definedName name="data28">[23]Factura!#REF!</definedName>
    <definedName name="data29">[23]Factura!#REF!</definedName>
    <definedName name="data30">[23]Factura!#REF!</definedName>
    <definedName name="data31">[23]Factura!#REF!</definedName>
    <definedName name="data32">[23]Factura!#REF!</definedName>
    <definedName name="data33">[23]Factura!#REF!</definedName>
    <definedName name="data34">#REF!</definedName>
    <definedName name="data35">[23]Factura!#REF!</definedName>
    <definedName name="data36">[23]Factura!#REF!</definedName>
    <definedName name="data37">#REF!</definedName>
    <definedName name="data38">[23]Factura!#REF!</definedName>
    <definedName name="data39">[23]Factura!#REF!</definedName>
    <definedName name="data40">#REF!</definedName>
    <definedName name="data41">[23]Factura!#REF!</definedName>
    <definedName name="data42">[23]Factura!#REF!</definedName>
    <definedName name="data43">[23]Factura!#REF!</definedName>
    <definedName name="data44">[23]Factura!#REF!</definedName>
    <definedName name="data45">[23]Factura!#REF!</definedName>
    <definedName name="data46">[23]Factura!#REF!</definedName>
    <definedName name="data48">[23]Factura!#REF!</definedName>
    <definedName name="data50">[23]Factura!#REF!</definedName>
    <definedName name="data51">[23]Factura!#REF!</definedName>
    <definedName name="data52">[23]Factura!#REF!</definedName>
    <definedName name="data62">[23]Factura!#REF!</definedName>
    <definedName name="data63">[23]Factura!#REF!</definedName>
    <definedName name="data64">#N/A</definedName>
    <definedName name="data65">[23]Factura!#REF!</definedName>
    <definedName name="data66">[23]Factura!#REF!</definedName>
    <definedName name="data67">[23]Factura!#REF!</definedName>
    <definedName name="data68">[23]Factura!#REF!</definedName>
    <definedName name="data69">[23]Factura!#REF!</definedName>
    <definedName name="data70">[23]Factura!#REF!</definedName>
    <definedName name="data8">#REF!</definedName>
    <definedName name="Datos">#REF!</definedName>
    <definedName name="DATOS_1">#REF!</definedName>
    <definedName name="DATOS_2">#REF!</definedName>
    <definedName name="Datos1">#REF!</definedName>
    <definedName name="db" hidden="1">'[56]ANALISIS STO DGO'!#REF!</definedName>
    <definedName name="dc" hidden="1">'[25]ANALISIS STO DGO'!#REF!</definedName>
    <definedName name="dcg" hidden="1">'[25]ANALISIS STO DGO'!#REF!</definedName>
    <definedName name="DD">#REF!</definedName>
    <definedName name="ddd">'[69]M.O.'!$C$557</definedName>
    <definedName name="dddd">#REF!</definedName>
    <definedName name="DE">#REF!</definedName>
    <definedName name="decimal" localSheetId="0" hidden="1">{"DECIMAL",#N/A,FALSE,"02"}</definedName>
    <definedName name="decimal" hidden="1">{"DECIMAL",#N/A,FALSE,"02"}</definedName>
    <definedName name="DEDE" hidden="1">#REF!</definedName>
    <definedName name="DEDE2" hidden="1">#REF!</definedName>
    <definedName name="DEDE3" hidden="1">#REF!</definedName>
    <definedName name="DEDE4">#REF!</definedName>
    <definedName name="DEDE5" hidden="1">#REF!</definedName>
    <definedName name="DEDE6" hidden="1">#REF!</definedName>
    <definedName name="DEDE7" hidden="1">#REF!</definedName>
    <definedName name="DEDE8">#REF!</definedName>
    <definedName name="deducciones">#REF!</definedName>
    <definedName name="deducciones_2">"$#REF!.$M$62"</definedName>
    <definedName name="deducciones_3">"$#REF!.$M$62"</definedName>
    <definedName name="defevw" hidden="1">'[70]ANALISIS STO DGO'!#REF!</definedName>
    <definedName name="defrgdfgwersgdf" hidden="1">#REF!</definedName>
    <definedName name="deg" hidden="1">'[25]ANALISIS STO DGO'!#REF!</definedName>
    <definedName name="deh" hidden="1">'[25]ANALISIS STO DGO'!#REF!</definedName>
    <definedName name="del">#N/A</definedName>
    <definedName name="DEM.AC.01.">'[71]R.A.U.'!$F$30</definedName>
    <definedName name="demo">#REF!</definedName>
    <definedName name="demolicionaceraum">#REF!</definedName>
    <definedName name="deplu3">[8]Volumenes!#REF!</definedName>
    <definedName name="DERBCO">#REF!</definedName>
    <definedName name="derg" hidden="1">'[25]ANALISIS STO DGO'!#REF!</definedName>
    <definedName name="derop">'[49]M.O.'!#REF!</definedName>
    <definedName name="DERPLTO">#REF!</definedName>
    <definedName name="DERRCEMBLANCO">#REF!</definedName>
    <definedName name="DERRCEMGRIS">#REF!</definedName>
    <definedName name="DERRETIDO">[27]Materiales!$E$21</definedName>
    <definedName name="DERRETIDO_BCO">#REF!</definedName>
    <definedName name="Derretido_Blanco">#REF!</definedName>
    <definedName name="DERRETIDOBCO">#REF!</definedName>
    <definedName name="DERRETIDOBLANCO">#REF!</definedName>
    <definedName name="DERRETIDOCOLOR">#REF!</definedName>
    <definedName name="derretidocrema">#REF!</definedName>
    <definedName name="DERRETIDOGRIS">#REF!</definedName>
    <definedName name="DERRETIDOVER">#REF!</definedName>
    <definedName name="desaaa">[27]Analisis!$F$722</definedName>
    <definedName name="DESAGUE">#REF!</definedName>
    <definedName name="Desagüe_de_piso_de_2______INST.">#REF!</definedName>
    <definedName name="Desagüe_de_techo_de_3">#REF!</definedName>
    <definedName name="Desagüe_de_techo_de_4">#REF!</definedName>
    <definedName name="DESAGUE_DOBLE_FREGADERO_PVC">#REF!</definedName>
    <definedName name="DESAGUE2">#REF!</definedName>
    <definedName name="DESAGUE3">#REF!</definedName>
    <definedName name="desague3piso">'[30]MANO DE OBRA'!$D$310</definedName>
    <definedName name="DESAGUEBANERA">#REF!</definedName>
    <definedName name="DESAGUEDOBLEFRE">#REF!</definedName>
    <definedName name="DESAGUEFREGADERO">[27]Materiales!$E$540</definedName>
    <definedName name="DESAGUEPISO2">[28]Analisis!$F$829</definedName>
    <definedName name="desap">[53]Analisis!$E$1159</definedName>
    <definedName name="desap4">[53]Analisis!$E$1167</definedName>
    <definedName name="desapiso2">#REF!</definedName>
    <definedName name="desapiso3">#REF!</definedName>
    <definedName name="desapiso4">#REF!</definedName>
    <definedName name="desapiso4a6">#REF!</definedName>
    <definedName name="desc">#REF!</definedName>
    <definedName name="DESCRIPCION">#REF!</definedName>
    <definedName name="descripciont">#REF!</definedName>
    <definedName name="DESDE">#REF!</definedName>
    <definedName name="DESENCARCO">#REF!</definedName>
    <definedName name="DESENCCOL">#REF!</definedName>
    <definedName name="DESENCDIN">#REF!</definedName>
    <definedName name="DESENCFP275">#REF!</definedName>
    <definedName name="DESENCFPADIC">#REF!</definedName>
    <definedName name="DESENCOFRADO_COLS">#REF!</definedName>
    <definedName name="DESENCOFRADO_LOSA">#REF!</definedName>
    <definedName name="DESENCOFRADO_MURO">#REF!</definedName>
    <definedName name="DESENCOFRADO_VIGA">#REF!</definedName>
    <definedName name="DESENCVIGA">#REF!</definedName>
    <definedName name="desesc2">[8]Volumenes!#REF!</definedName>
    <definedName name="desglose">#REF!</definedName>
    <definedName name="desi">#REF!</definedName>
    <definedName name="desii">#REF!</definedName>
    <definedName name="desiii">#REF!</definedName>
    <definedName name="desiiii">#REF!</definedName>
    <definedName name="DESMANTSE500CONTRA">#REF!</definedName>
    <definedName name="desmontartapacisterna">'[30]MANO DE OBRA'!$D$438</definedName>
    <definedName name="desmonteaparatossanitarios">'[30]MANO DE OBRA'!$D$275</definedName>
    <definedName name="desmontepuerta">'[30]MANO DE OBRA'!$D$430</definedName>
    <definedName name="desmonteventana">'[30]MANO DE OBRA'!$D$431</definedName>
    <definedName name="DesmPlaf">#REF!</definedName>
    <definedName name="DesmPuerta">#REF!</definedName>
    <definedName name="DesmVent">#REF!</definedName>
    <definedName name="desp">#REF!</definedName>
    <definedName name="DESP24">#REF!</definedName>
    <definedName name="DESP34">#REF!</definedName>
    <definedName name="DESP44">#REF!</definedName>
    <definedName name="DESP46">#REF!</definedName>
    <definedName name="DESPACE1">#REF!</definedName>
    <definedName name="DESPACE2">#REF!</definedName>
    <definedName name="DESPACEMALLA">#REF!</definedName>
    <definedName name="DESPCLA">#REF!</definedName>
    <definedName name="DESPISO2CONTRA">#REF!</definedName>
    <definedName name="DESPLU3">#REF!</definedName>
    <definedName name="DESPLU4">#REF!</definedName>
    <definedName name="DESPMAD1">#REF!</definedName>
    <definedName name="DESPMAD2">#REF!</definedName>
    <definedName name="desvi">#REF!</definedName>
    <definedName name="desvii">#REF!</definedName>
    <definedName name="desviii">#REF!</definedName>
    <definedName name="desviiii">#REF!</definedName>
    <definedName name="Detalle" localSheetId="0" hidden="1">{"NORMAL",#N/A,FALSE,"02"}</definedName>
    <definedName name="Detalle" hidden="1">{"NORMAL",#N/A,FALSE,"02"}</definedName>
    <definedName name="detech3">#REF!</definedName>
    <definedName name="detrjn" hidden="1">'[19]ANALISIS STO DGO'!#REF!</definedName>
    <definedName name="df" hidden="1">'[25]ANALISIS STO DGO'!#REF!</definedName>
    <definedName name="dfasf" hidden="1">[2]A!#REF!</definedName>
    <definedName name="DFB" hidden="1">'[25]ANALISIS STO DGO'!#REF!</definedName>
    <definedName name="DFBD" hidden="1">'[25]ANALISIS STO DGO'!#REF!</definedName>
    <definedName name="DFBDFB" hidden="1">'[25]ANALISIS STO DGO'!#REF!</definedName>
    <definedName name="DFBDFFHTRHRHRT" hidden="1">'[25]ANALISIS STO DGO'!#REF!</definedName>
    <definedName name="dfbdfgdsregde" hidden="1">'[25]ANALISIS STO DGO'!#REF!</definedName>
    <definedName name="dfbgdrg" hidden="1">#REF!</definedName>
    <definedName name="dfbhn" hidden="1">'[56]ANALISIS STO DGO'!#REF!</definedName>
    <definedName name="DFC">'[72]V.Tierras A'!$H$17</definedName>
    <definedName name="DFD" hidden="1">'[25]ANALISIS STO DGO'!#REF!</definedName>
    <definedName name="dfdf" hidden="1">'[25]ANALISIS STO DGO'!#REF!</definedName>
    <definedName name="DFDFGDFG" hidden="1">'[25]ANALISIS STO DGO'!#REF!</definedName>
    <definedName name="DFDFGDFGDGFGF" hidden="1">'[25]ANALISIS STO DGO'!#REF!</definedName>
    <definedName name="dfdfhfghnfg" hidden="1">[2]A!#REF!</definedName>
    <definedName name="DFDS">#REF!</definedName>
    <definedName name="DFG" hidden="1">'[25]ANALISIS STO DGO'!#REF!</definedName>
    <definedName name="DFGBRGSFBFG" hidden="1">'[25]ANALISIS STO DGO'!#REF!</definedName>
    <definedName name="DFGD" hidden="1">'[26]ANALISIS STO DGO'!#REF!</definedName>
    <definedName name="dfgdf" hidden="1">'[25]ANALISIS STO DGO'!#REF!</definedName>
    <definedName name="dfgdfgdfdf" hidden="1">'[25]ANALISIS STO DGO'!#REF!</definedName>
    <definedName name="dfgdr" hidden="1">'[25]ANALISIS STO DGO'!#REF!</definedName>
    <definedName name="DFGFGDFGDD" hidden="1">'[25]ANALISIS STO DGO'!#REF!</definedName>
    <definedName name="dfgh" hidden="1">'[25]ANALISIS STO DGO'!#REF!</definedName>
    <definedName name="dfghdfhdfhdfh" hidden="1">#REF!</definedName>
    <definedName name="dfgsdf" hidden="1">'[25]ANALISIS STO DGO'!#REF!</definedName>
    <definedName name="dfh" hidden="1">'[25]ANALISIS STO DGO'!#REF!</definedName>
    <definedName name="dfhdfhd" hidden="1">'[25]ANALISIS STO DGO'!#REF!</definedName>
    <definedName name="dfhdfhdfhdfh" hidden="1">'[25]ANALISIS STO DGO'!#REF!</definedName>
    <definedName name="dfkfk" hidden="1">'[25]ANALISIS STO DGO'!#REF!</definedName>
    <definedName name="dfnh" hidden="1">'[25]ANALISIS STO DGO'!#REF!</definedName>
    <definedName name="DFRD" hidden="1">#REF!</definedName>
    <definedName name="DFRR" hidden="1">'[25]ANALISIS STO DGO'!#REF!</definedName>
    <definedName name="dfrtrghf" hidden="1">'[25]ANALISIS STO DGO'!#REF!</definedName>
    <definedName name="DFS" hidden="1">[2]A!#REF!</definedName>
    <definedName name="dfsdfsdfsdfsd" hidden="1">#REF!</definedName>
    <definedName name="dfsdfsdfsdfsdfsdfs" hidden="1">'[25]ANALISIS STO DGO'!#REF!</definedName>
    <definedName name="dfsdfsdgfsweg" hidden="1">'[25]ANALISIS STO DGO'!#REF!</definedName>
    <definedName name="dfsdg" hidden="1">'[25]ANALISIS STO DGO'!#REF!</definedName>
    <definedName name="dfsds" hidden="1">'[25]ANALISIS STO DGO'!#REF!</definedName>
    <definedName name="dfsed" hidden="1">#REF!</definedName>
    <definedName name="dfthnj" hidden="1">'[25]ANALISIS STO DGO'!#REF!</definedName>
    <definedName name="dftyhrttr" hidden="1">'[25]ANALISIS STO DGO'!#REF!</definedName>
    <definedName name="dg" hidden="1">#REF!</definedName>
    <definedName name="dgdfh" hidden="1">'[25]ANALISIS STO DGO'!#REF!</definedName>
    <definedName name="dgerewrgtewrgt" hidden="1">'[25]ANALISIS STO DGO'!#REF!</definedName>
    <definedName name="dgfd" hidden="1">'[25]ANALISIS STO DGO'!#REF!</definedName>
    <definedName name="DGFDGFDFGDFGD" hidden="1">'[25]ANALISIS STO DGO'!#REF!</definedName>
    <definedName name="DGH" hidden="1">'[25]ANALISIS STO DGO'!#REF!</definedName>
    <definedName name="DGS" hidden="1">'[25]ANALISIS STO DGO'!#REF!</definedName>
    <definedName name="DGSDGFERTE" hidden="1">'[25]ANALISIS STO DGO'!#REF!</definedName>
    <definedName name="dgsdgsadefaf" hidden="1">'[25]ANALISIS STO DGO'!#REF!</definedName>
    <definedName name="dgsdgsdg" hidden="1">[2]A!#REF!</definedName>
    <definedName name="dgsdgsdga" hidden="1">'[25]ANALISIS STO DGO'!#REF!</definedName>
    <definedName name="dgsdgsdgsdgs" hidden="1">#REF!</definedName>
    <definedName name="dgsg" hidden="1">[2]A!#REF!</definedName>
    <definedName name="dgsw" hidden="1">'[25]ANALISIS STO DGO'!#REF!</definedName>
    <definedName name="dgv" hidden="1">#REF!</definedName>
    <definedName name="dgvf" hidden="1">'[25]ANALISIS STO DGO'!#REF!</definedName>
    <definedName name="dh" hidden="1">'[73]ANALISIS STO DGO'!#REF!</definedName>
    <definedName name="dhb" hidden="1">'[25]ANALISIS STO DGO'!#REF!</definedName>
    <definedName name="dhfghfghfghf" hidden="1">'[25]ANALISIS STO DGO'!#REF!</definedName>
    <definedName name="dhgd" hidden="1">[2]A!#REF!</definedName>
    <definedName name="DIA">#REF!</definedName>
    <definedName name="dia.ayud.equip">#REF!</definedName>
    <definedName name="dia.ayud.suelo">#REF!</definedName>
    <definedName name="dia.bomba">#REF!</definedName>
    <definedName name="dia.cadenero">#REF!</definedName>
    <definedName name="dia.camion.distrib">#REF!</definedName>
    <definedName name="dia.capataz">#REF!</definedName>
    <definedName name="dia.chofer.liv">#REF!</definedName>
    <definedName name="dia.distribuidor.agreg">#REF!</definedName>
    <definedName name="dia.nivelador">#REF!</definedName>
    <definedName name="dia.obrero">#REF!</definedName>
    <definedName name="dia.obrero.1ra">#REF!</definedName>
    <definedName name="dia.operador">#REF!</definedName>
    <definedName name="dia.planta.ilum">#REF!</definedName>
    <definedName name="dia.rodillo.peq">#REF!</definedName>
    <definedName name="dia.tec.1ra">#REF!</definedName>
    <definedName name="dia.tec.esp">#REF!</definedName>
    <definedName name="dia.tec.suelo">#REF!</definedName>
    <definedName name="dia.topografo">#REF!</definedName>
    <definedName name="dia.trompo.lig">#REF!</definedName>
    <definedName name="diames">#REF!</definedName>
    <definedName name="Diesel">#REF!</definedName>
    <definedName name="din">'[18]Pres. '!#REF!</definedName>
    <definedName name="dint">#REF!</definedName>
    <definedName name="dint_02">#REF!</definedName>
    <definedName name="dint1">[53]Analisis!$E$638</definedName>
    <definedName name="Dinte.20x15">#REF!</definedName>
    <definedName name="DINTEL">#REF!</definedName>
    <definedName name="Dintel.Casino">#REF!</definedName>
    <definedName name="Dintel.Cocina">[42]Análisis!#REF!</definedName>
    <definedName name="dintel.curvo">#REF!</definedName>
    <definedName name="Dintel.D.1erN">#REF!</definedName>
    <definedName name="Dintel.D.2doN">#REF!</definedName>
    <definedName name="Dintel.D.3erN">#REF!</definedName>
    <definedName name="Dintel.D.4toN">#REF!</definedName>
    <definedName name="Dintel.D1.15x40">[45]Análisis!#REF!</definedName>
    <definedName name="Dintel.D1.1erN">#REF!</definedName>
    <definedName name="Dintel.D1.2doN">#REF!</definedName>
    <definedName name="Dintel.D1.3erN">#REF!</definedName>
    <definedName name="Dintel.D1.4toN">#REF!</definedName>
    <definedName name="Dintel.D120x40">[45]Análisis!#REF!</definedName>
    <definedName name="Dintel.D2.15x40">[45]Análisis!#REF!</definedName>
    <definedName name="Dintel.D2.1erN">#REF!</definedName>
    <definedName name="Dintel.D2.20x40">[45]Análisis!#REF!</definedName>
    <definedName name="Dintel.D2.2doN">#REF!</definedName>
    <definedName name="Dintel.D2.3erN">#REF!</definedName>
    <definedName name="Dintel.D2.4toN">#REF!</definedName>
    <definedName name="Dintel.DC.1erN">#REF!</definedName>
    <definedName name="Dintel.DC.2doN">#REF!</definedName>
    <definedName name="Dintel.DC.3erN">#REF!</definedName>
    <definedName name="Dintel.DC.4toN">#REF!</definedName>
    <definedName name="Dintel.DN">[45]Análisis!#REF!</definedName>
    <definedName name="Dintel.Horm.Conven.Villas">#REF!</definedName>
    <definedName name="Dintel.Lavanderia">#REF!</definedName>
    <definedName name="dintel1">#REF!</definedName>
    <definedName name="Dintel10x20">#REF!</definedName>
    <definedName name="DINTEL15X20D1">[28]Analisis!$F$1716</definedName>
    <definedName name="dintel2">[31]Dinteles!#REF!</definedName>
    <definedName name="Dintel20x20">#REF!</definedName>
    <definedName name="Dintel20x20.ml">[65]Análisis!$D$557</definedName>
    <definedName name="DINTEL20X20D1">[28]Analisis!$F$1728</definedName>
    <definedName name="Dintel20x40">[42]Análisis!$D$230</definedName>
    <definedName name="dintel3">[31]Dinteles!#REF!</definedName>
    <definedName name="dintel4">[31]Dinteles!#REF!</definedName>
    <definedName name="dIOS" hidden="1">'[25]ANALISIS STO DGO'!#REF!</definedName>
    <definedName name="direccion_banco">#REF!</definedName>
    <definedName name="DIRJAGS">#REF!</definedName>
    <definedName name="DIRPROY">#REF!</definedName>
    <definedName name="Disc.Co.Cc2">[45]Análisis!#REF!</definedName>
    <definedName name="Disc.Col.C">[45]Análisis!#REF!</definedName>
    <definedName name="Disc.Col.C1">[45]Análisis!#REF!</definedName>
    <definedName name="Disc.Col.C2.45x45">[45]Análisis!#REF!</definedName>
    <definedName name="Disc.Col.CA">[45]Análisis!#REF!</definedName>
    <definedName name="Disc.Col.Cc1">[45]Análisis!#REF!</definedName>
    <definedName name="Disc.Losa.techo">[45]Análisis!#REF!</definedName>
    <definedName name="Disc.Muro.MH">[45]Análisis!#REF!</definedName>
    <definedName name="Disc.V3">[45]Análisis!#REF!</definedName>
    <definedName name="Disc.Viga.Curva.30x70">[45]Análisis!#REF!</definedName>
    <definedName name="Disc.Viga.Curva.Vcc1">[45]Análisis!#REF!</definedName>
    <definedName name="Disc.Viga.V1">[45]Análisis!#REF!</definedName>
    <definedName name="Disc.Viga.V10">[45]Análisis!#REF!</definedName>
    <definedName name="Disc.Viga.V2">[45]Análisis!#REF!</definedName>
    <definedName name="Disc.Viga.V4">[45]Análisis!#REF!</definedName>
    <definedName name="Disc.Viga.V5">[45]Análisis!#REF!</definedName>
    <definedName name="Disc.Viga.V6">[45]Análisis!#REF!</definedName>
    <definedName name="Disc.Viga.V7">[45]Análisis!#REF!</definedName>
    <definedName name="Disc.Viga.V7B">[45]Análisis!#REF!</definedName>
    <definedName name="Disc.Viga.V8">[45]Análisis!#REF!</definedName>
    <definedName name="Disc.Viga.V9">[45]Análisis!#REF!</definedName>
    <definedName name="Disc.Zap.Muro.HA">[45]Análisis!#REF!</definedName>
    <definedName name="Disc.Zap.ZC">[45]Análisis!#REF!</definedName>
    <definedName name="Disc.ZC1">[45]Análisis!#REF!</definedName>
    <definedName name="Disc.ZC2">[45]Análisis!#REF!</definedName>
    <definedName name="Disc.ZCA">[45]Análisis!#REF!</definedName>
    <definedName name="Disc.ZCc1">[45]Análisis!#REF!</definedName>
    <definedName name="Disc.ZCc2">[45]Análisis!#REF!</definedName>
    <definedName name="Disco.Col.Cc">[45]Análisis!#REF!</definedName>
    <definedName name="Discoteca">#REF!</definedName>
    <definedName name="DIST.ASF">#REF!</definedName>
    <definedName name="DISTAGUAYMOCONTRA">#REF!</definedName>
    <definedName name="distribuidor">#REF!</definedName>
    <definedName name="DITYSFFFF" hidden="1">#REF!</definedName>
    <definedName name="DIVISA">#REF!</definedName>
    <definedName name="DIVISAEURO">#REF!</definedName>
    <definedName name="DIVISAS">#REF!</definedName>
    <definedName name="DIVISAUSA">#REF!</definedName>
    <definedName name="dj" hidden="1">'[25]ANALISIS STO DGO'!#REF!</definedName>
    <definedName name="djh" hidden="1">'[25]ANALISIS STO DGO'!#REF!</definedName>
    <definedName name="DKKDF">'[31]5.01-2-3-4 Pañete'!#REF!</definedName>
    <definedName name="dn" hidden="1">'[25]ANALISIS STO DGO'!#REF!</definedName>
    <definedName name="dnh" hidden="1">'[25]ANALISIS STO DGO'!#REF!</definedName>
    <definedName name="do">[74]Insumos!$I$3</definedName>
    <definedName name="documentos_anexos">#REF!</definedName>
    <definedName name="DOLAR">#REF!</definedName>
    <definedName name="dollar">'[75]Analisis salidas'!$H$7</definedName>
    <definedName name="donatelo">[49]INS!#REF!</definedName>
    <definedName name="dp_2">#N/A</definedName>
    <definedName name="dr" hidden="1">'[25]ANALISIS STO DGO'!#REF!</definedName>
    <definedName name="Drenaje.Pluvial">#REF!</definedName>
    <definedName name="drenajei">#REF!</definedName>
    <definedName name="drenajeii">#REF!</definedName>
    <definedName name="drenajeiii">#REF!</definedName>
    <definedName name="drenajeiiii">#REF!</definedName>
    <definedName name="drenajeiiiii">#REF!</definedName>
    <definedName name="drenajeiiiiii">#REF!</definedName>
    <definedName name="drenajeiiiiiii">#REF!</definedName>
    <definedName name="drg" hidden="1">'[25]ANALISIS STO DGO'!#REF!</definedName>
    <definedName name="DRGE" hidden="1">'[25]ANALISIS STO DGO'!#REF!</definedName>
    <definedName name="drgjhk" hidden="1">'[25]ANALISIS STO DGO'!#REF!</definedName>
    <definedName name="drh" hidden="1">'[25]ANALISIS STO DGO'!#REF!</definedName>
    <definedName name="DRRDFGDF" hidden="1">'[25]ANALISIS STO DGO'!#REF!</definedName>
    <definedName name="drrg" hidden="1">'[25]ANALISIS STO DGO'!#REF!</definedName>
    <definedName name="drtrgf" hidden="1">'[25]ANALISIS STO DGO'!#REF!</definedName>
    <definedName name="dryhh" hidden="1">'[25]ANALISIS STO DGO'!#REF!</definedName>
    <definedName name="ds" hidden="1">'[25]ANALISIS STO DGO'!#REF!</definedName>
    <definedName name="dsazfaefqa" hidden="1">'[25]ANALISIS STO DGO'!#REF!</definedName>
    <definedName name="dsd" hidden="1">#REF!</definedName>
    <definedName name="dsf" hidden="1">'[25]ANALISIS STO DGO'!#REF!</definedName>
    <definedName name="DSFBDF" hidden="1">'[25]ANALISIS STO DGO'!#REF!</definedName>
    <definedName name="dsfds" hidden="1">'[25]ANALISIS STO DGO'!#REF!</definedName>
    <definedName name="dsfsdf" hidden="1">[2]A!#REF!</definedName>
    <definedName name="dshn" hidden="1">'[25]ANALISIS STO DGO'!#REF!</definedName>
    <definedName name="dsr" hidden="1">#REF!</definedName>
    <definedName name="dsrh" hidden="1">#REF!</definedName>
    <definedName name="dssdfsd" hidden="1">'[25]ANALISIS STO DGO'!#REF!</definedName>
    <definedName name="dssgfdgd" hidden="1">'[25]ANALISIS STO DGO'!#REF!</definedName>
    <definedName name="dsv" hidden="1">#REF!</definedName>
    <definedName name="dt" hidden="1">'[25]ANALISIS STO DGO'!#REF!</definedName>
    <definedName name="dtecnica">#REF!</definedName>
    <definedName name="dthyt" hidden="1">'[25]ANALISIS STO DGO'!#REF!</definedName>
    <definedName name="dtj" hidden="1">'[25]ANALISIS STO DGO'!#REF!</definedName>
    <definedName name="dtjnmf" hidden="1">'[25]ANALISIS STO DGO'!#REF!</definedName>
    <definedName name="dtytry" hidden="1">'[25]ANALISIS STO DGO'!#REF!</definedName>
    <definedName name="Duc">#REF!</definedName>
    <definedName name="duch">'[18]Pres. '!#REF!</definedName>
    <definedName name="DUCHA">[27]Materiales!$E$541</definedName>
    <definedName name="DUCHA_PLASTICA_CALIENTE_CROMO_12">#REF!</definedName>
    <definedName name="DUCHAC">[28]Analisis!$F$622</definedName>
    <definedName name="DUCHACAMBIO">[29]Analisis!$F$565</definedName>
    <definedName name="duchafria">#REF!</definedName>
    <definedName name="DUCHAFRIAHG">#REF!</definedName>
    <definedName name="duchaplastica">#REF!</definedName>
    <definedName name="DUCHAPVC">#REF!</definedName>
    <definedName name="DUCHAPVCCPVC">#REF!</definedName>
    <definedName name="DUCHAS">#REF!</definedName>
    <definedName name="duchatelefonocromada">[30]INSUMO!$D$204</definedName>
    <definedName name="dulce">#REF!</definedName>
    <definedName name="dur">#N/A</definedName>
    <definedName name="DURACION">#REF!</definedName>
    <definedName name="DUROCK">[60]Analisis!$F$1196</definedName>
    <definedName name="dv" hidden="1">'[25]ANALISIS STO DGO'!#REF!</definedName>
    <definedName name="dvf" hidden="1">#REF!</definedName>
    <definedName name="dxc" hidden="1">'[25]ANALISIS STO DGO'!#REF!</definedName>
    <definedName name="dxsfrnj" hidden="1">#REF!</definedName>
    <definedName name="DYNACA25">#REF!</definedName>
    <definedName name="E">#REF!</definedName>
    <definedName name="e214bft">#REF!</definedName>
    <definedName name="e320b">#REF!</definedName>
    <definedName name="eaf" hidden="1">'[25]ANALISIS STO DGO'!#REF!</definedName>
    <definedName name="EBAINS">#REF!</definedName>
    <definedName name="EBANISTERIA">#REF!</definedName>
    <definedName name="EBAOP1">#REF!</definedName>
    <definedName name="EBAPIN">#REF!</definedName>
    <definedName name="EBAPUL">#REF!</definedName>
    <definedName name="ECON">[27]Materiales!$E$37</definedName>
    <definedName name="ed" hidden="1">'[25]ANALISIS STO DGO'!#REF!</definedName>
    <definedName name="edg" hidden="1">'[25]ANALISIS STO DGO'!#REF!</definedName>
    <definedName name="Edi.Hab.Viga.V6">[45]Análisis!#REF!</definedName>
    <definedName name="Edif.Direc.">#REF!</definedName>
    <definedName name="Edif.Ejec.Losa.Techo">[45]Análisis!#REF!</definedName>
    <definedName name="Edif.Hab.Col.C1">[45]Análisis!#REF!</definedName>
    <definedName name="Edif.Hab.Col.C1.2doN">[45]Análisis!#REF!</definedName>
    <definedName name="Edif.Hab.Col.C1.3erN">[45]Análisis!#REF!</definedName>
    <definedName name="Edif.Hab.Col.C2">[45]Análisis!#REF!</definedName>
    <definedName name="Edif.Hab.Col.C2.2doN">[45]Análisis!#REF!</definedName>
    <definedName name="Edif.Hab.Col.C2.3erN">[45]Análisis!#REF!</definedName>
    <definedName name="Edif.Hab.Col.C3.1erN">[45]Análisis!#REF!</definedName>
    <definedName name="Edif.Hab.Col.C3.2doN">[45]Análisis!#REF!</definedName>
    <definedName name="Edif.Hab.Col.C4.2doN">[45]Análisis!#REF!</definedName>
    <definedName name="Edif.Hab.Col.CF">[45]Análisis!#REF!</definedName>
    <definedName name="Edif.Hab.Col4.1eN">[45]Análisis!#REF!</definedName>
    <definedName name="Edif.Hab.Losa.Entrepiso">[45]Análisis!#REF!</definedName>
    <definedName name="Edif.Hab.Losa.Techo">[45]Análisis!#REF!</definedName>
    <definedName name="Edif.Hab.Platea">[45]Análisis!#REF!</definedName>
    <definedName name="Edif.Hab.Viga.V1">[45]Análisis!#REF!</definedName>
    <definedName name="Edif.Hab.Viga.V10">[45]Análisis!#REF!</definedName>
    <definedName name="Edif.Hab.Viga.V3">[45]Análisis!#REF!</definedName>
    <definedName name="Edif.Hab.Viga.V4">[45]Análisis!#REF!</definedName>
    <definedName name="Edif.Hab.Viga.V5">[45]Análisis!#REF!</definedName>
    <definedName name="Edif.Hab.Viga.V5b">[45]Análisis!#REF!</definedName>
    <definedName name="Edif.Hab.Viga.V8">[45]Análisis!#REF!</definedName>
    <definedName name="Edif.Hab.VigaV2">[45]Análisis!#REF!</definedName>
    <definedName name="Edif.Hab.VigaV9">[45]Análisis!#REF!</definedName>
    <definedName name="Edif.Hab.Zap.Col.CF">[45]Análisis!#REF!</definedName>
    <definedName name="Edif.Hab.Zap.Escalera">[45]Análisis!#REF!</definedName>
    <definedName name="Edif.Hab.Zap.Zc3">[45]Análisis!#REF!</definedName>
    <definedName name="Edif.Hab.Zap.Zc4">[45]Análisis!#REF!</definedName>
    <definedName name="EDIF.HABIT.PLATEA">#REF!</definedName>
    <definedName name="EDIF.HABITACIONES">#REF!</definedName>
    <definedName name="Edif.Personal">#REF!</definedName>
    <definedName name="Edif.Serv.Col.C">[45]Análisis!#REF!</definedName>
    <definedName name="Edif.Serv.Col.C1">[45]Análisis!#REF!</definedName>
    <definedName name="Edif.Serv.Losa.Entrepiso">[45]Análisis!#REF!</definedName>
    <definedName name="Edif.Serv.Losa.Techo">[45]Análisis!#REF!</definedName>
    <definedName name="Edif.Serv.V1">[45]Análisis!#REF!</definedName>
    <definedName name="Edif.Serv.V10">[45]Análisis!#REF!</definedName>
    <definedName name="Edif.Serv.V11">[45]Análisis!#REF!</definedName>
    <definedName name="Edif.Serv.V12">[45]Análisis!#REF!</definedName>
    <definedName name="Edif.Serv.V13">[45]Análisis!#REF!</definedName>
    <definedName name="Edif.Serv.V14">[45]Análisis!#REF!</definedName>
    <definedName name="Edif.Serv.V15">[45]Análisis!#REF!</definedName>
    <definedName name="Edif.Serv.V2">[45]Análisis!#REF!</definedName>
    <definedName name="Edif.Serv.V3">[45]Análisis!#REF!</definedName>
    <definedName name="Edif.Serv.V4">[45]Análisis!#REF!</definedName>
    <definedName name="Edif.Serv.V5">[45]Análisis!#REF!</definedName>
    <definedName name="Edif.Serv.V6">[45]Análisis!#REF!</definedName>
    <definedName name="Edif.Serv.V7">[45]Análisis!#REF!</definedName>
    <definedName name="Edif.Serv.V8">[45]Análisis!#REF!</definedName>
    <definedName name="Edif.Serv.V9">[45]Análisis!#REF!</definedName>
    <definedName name="Edif.Serv.VA">[45]Análisis!#REF!</definedName>
    <definedName name="Edif.Serv.Zap.ZC">[45]Análisis!#REF!</definedName>
    <definedName name="Edif.Serv.Zap.ZC1">[45]Análisis!#REF!</definedName>
    <definedName name="Edificio.Administracion">'[42]Edificio Administracion'!$G$112</definedName>
    <definedName name="Edificio.de.Entrada">'[42]Edificio de Entrada'!$G$77</definedName>
    <definedName name="EDIFICIO.DE.SERVICIOS">#REF!</definedName>
    <definedName name="edq" hidden="1">'[25]ANALISIS STO DGO'!#REF!</definedName>
    <definedName name="edqw" hidden="1">'[25]ANALISIS STO DGO'!#REF!</definedName>
    <definedName name="edr" hidden="1">'[25]ANALISIS STO DGO'!#REF!</definedName>
    <definedName name="edrbhedrhedrherherh" hidden="1">'[25]ANALISIS STO DGO'!#REF!</definedName>
    <definedName name="EDRG" hidden="1">'[25]ANALISIS STO DGO'!#REF!</definedName>
    <definedName name="edrhedrhdfghbdfsrdghserdhgdfh" hidden="1">'[25]ANALISIS STO DGO'!#REF!</definedName>
    <definedName name="edtrher" hidden="1">'[25]ANALISIS STO DGO'!#REF!</definedName>
    <definedName name="eee" hidden="1">#REF!</definedName>
    <definedName name="eeeee">#REF!</definedName>
    <definedName name="ef" hidden="1">'[73]ANALISIS STO DGO'!#REF!</definedName>
    <definedName name="efw" hidden="1">'[25]ANALISIS STO DGO'!#REF!</definedName>
    <definedName name="eg" hidden="1">'[25]ANALISIS STO DGO'!#REF!</definedName>
    <definedName name="EGE" hidden="1">'[25]ANALISIS STO DGO'!#REF!</definedName>
    <definedName name="EGERERHFDG" hidden="1">'[25]ANALISIS STO DGO'!#REF!</definedName>
    <definedName name="egfrrf">#REF!</definedName>
    <definedName name="EGRER" hidden="1">'[25]ANALISIS STO DGO'!#REF!</definedName>
    <definedName name="egs" hidden="1">'[25]ANALISIS STO DGO'!#REF!</definedName>
    <definedName name="egt" hidden="1">'[25]ANALISIS STO DGO'!#REF!</definedName>
    <definedName name="EH" hidden="1">'[25]ANALISIS STO DGO'!#REF!</definedName>
    <definedName name="EHERTHERTH" hidden="1">'[25]ANALISIS STO DGO'!#REF!</definedName>
    <definedName name="ehjhgjk" hidden="1">'[25]ANALISIS STO DGO'!#REF!</definedName>
    <definedName name="EHR" hidden="1">#REF!</definedName>
    <definedName name="el_mano_obra">#REF!</definedName>
    <definedName name="el_no_al_printer">#REF!</definedName>
    <definedName name="electr" localSheetId="0" hidden="1">{#N/A,#N/A,FALSE,"CDSANFER"}</definedName>
    <definedName name="electr" hidden="1">{#N/A,#N/A,FALSE,"CDSANFER"}</definedName>
    <definedName name="ELECTRICAS">#REF!</definedName>
    <definedName name="ELECTRICIDAD">#REF!</definedName>
    <definedName name="Electrico2" hidden="1">'[26]ANALISIS STO DGO'!#REF!</definedName>
    <definedName name="ELECTRODOS">#REF!</definedName>
    <definedName name="ElementoHA">#REF!</definedName>
    <definedName name="elementoHormigon">#REF!</definedName>
    <definedName name="elementos">#REF!</definedName>
    <definedName name="ElementosHAgenerales">#REF!</definedName>
    <definedName name="elizabeth">#REF!</definedName>
    <definedName name="EMAILARQSA">#REF!</definedName>
    <definedName name="EMAILJAGS">#REF!</definedName>
    <definedName name="emer">#REF!</definedName>
    <definedName name="EMERGE" hidden="1">#REF!</definedName>
    <definedName name="EMERGENCY" hidden="1">#REF!</definedName>
    <definedName name="empaexterior">#REF!</definedName>
    <definedName name="empainterior">#REF!</definedName>
    <definedName name="Empalme_de_Pilotes">#REF!</definedName>
    <definedName name="Empalme_de_Pilotes_2">#N/A</definedName>
    <definedName name="Empalme_de_Pilotes_3">#N/A</definedName>
    <definedName name="EMPALME2">#REF!</definedName>
    <definedName name="EMPALME3">#REF!</definedName>
    <definedName name="EMPALME4">#REF!</definedName>
    <definedName name="EMPALME6">#REF!</definedName>
    <definedName name="empañetetecho">#REF!</definedName>
    <definedName name="EMPCOL">#REF!</definedName>
    <definedName name="EMPEXTMA">#REF!</definedName>
    <definedName name="EMPINTCONACEROYMALLACONTRA">#REF!</definedName>
    <definedName name="EMPINTMA">#REF!</definedName>
    <definedName name="EMPPULSCOL">#REF!</definedName>
    <definedName name="EMPRAS">#REF!</definedName>
    <definedName name="Empresa">'[76]Anal. A-emplame obra de toma'!$C$1</definedName>
    <definedName name="EMPRUS">#REF!</definedName>
    <definedName name="EMPTECHO">#REF!</definedName>
    <definedName name="ENC">#REF!</definedName>
    <definedName name="Encache">#REF!</definedName>
    <definedName name="encai">#REF!</definedName>
    <definedName name="encaii">#REF!</definedName>
    <definedName name="encaiii">#REF!</definedName>
    <definedName name="encaiiii">#REF!</definedName>
    <definedName name="Encerado.Marmol">#REF!</definedName>
    <definedName name="ENCOF_COLS_1">#REF!</definedName>
    <definedName name="ENCOF_DES_TC_COL_VIGA_AMARRE">#REF!</definedName>
    <definedName name="ENCOF_DES_TC_COL50">#REF!</definedName>
    <definedName name="ENCOF_DES_TC_DINTEL_ML">#REF!</definedName>
    <definedName name="ENCOF_DES_TC_MUROS">#REF!</definedName>
    <definedName name="ENCOF_TC_LOSA">#REF!</definedName>
    <definedName name="ENCOF_TC_MURO_1">#REF!</definedName>
    <definedName name="encofescalon">#REF!</definedName>
    <definedName name="ENCOFRADO_COL_RETALLE_0.10">#REF!</definedName>
    <definedName name="ENCOFRADO_ESCALERA">#REF!</definedName>
    <definedName name="ENCOFRADO_LOSA">#REF!</definedName>
    <definedName name="ENCOFRADO_MUROS">#REF!</definedName>
    <definedName name="ENCOFRADO_MUROS_CONFECC">#REF!</definedName>
    <definedName name="ENCOFRADO_MUROS_instalacion">#REF!</definedName>
    <definedName name="ENCOFRADO_VIGA">#REF!</definedName>
    <definedName name="ENCOFRADO_VIGA_AMARRE_20x20">#REF!</definedName>
    <definedName name="ENCOFRADO_VIGA_FONDO">#REF!</definedName>
    <definedName name="ENCOFRADO_VIGA_GUARDERA">#REF!</definedName>
    <definedName name="encofrado40x70">[37]I.HORMIGON!$G$30</definedName>
    <definedName name="encofrado50x90">[37]I.HORMIGON!$G$28</definedName>
    <definedName name="encofradocol0.40x0.40">#REF!</definedName>
    <definedName name="encofradocol30x30">#REF!</definedName>
    <definedName name="encofradocol35x80">#REF!</definedName>
    <definedName name="encofradocol40x40">#REF!</definedName>
    <definedName name="encofradocol40x70">#REF!</definedName>
    <definedName name="encofradoescalera">[37]I.HORMIGON!$G$37</definedName>
    <definedName name="encofradolosa">[37]I.HORMIGON!$G$24</definedName>
    <definedName name="encofradomurosdoscaras">#REF!</definedName>
    <definedName name="encofradoviga0.50x0.85">#REF!</definedName>
    <definedName name="encofradoviga30x50">#REF!</definedName>
    <definedName name="encofradoviga30x60">[37]I.HORMIGON!$G$33</definedName>
    <definedName name="encofradoviga40x60">[37]I.HORMIGON!$G$33</definedName>
    <definedName name="encolosa">[77]MO!$C$173</definedName>
    <definedName name="End_Bal">#REF!</definedName>
    <definedName name="ENTIDAD_SUPERVISORA">#REF!</definedName>
    <definedName name="entradasalidainodoro">[30]INSUMO!$D$205</definedName>
    <definedName name="ENVV20">#REF!</definedName>
    <definedName name="EPOX">[27]Materiales!$E$39</definedName>
    <definedName name="EQ.Batching.Plant.50yd3.hr">#REF!</definedName>
    <definedName name="EQ.CA.AGUA">'[51]Equipos '!$K$14</definedName>
    <definedName name="EQ.Camion.Trompo.Ligador.7m3">#REF!</definedName>
    <definedName name="EQ.COM.VIB.10T">'[51]Equipos '!$K$18</definedName>
    <definedName name="EQ.Grua.PH40.Boom80">#REF!</definedName>
    <definedName name="EQ.MOTO.73">'[51]Equipos '!$K$20</definedName>
    <definedName name="EQ.Pala.Cargadora.CAT930">#REF!</definedName>
    <definedName name="EQ.Planta.electrica50KVA">#REF!</definedName>
    <definedName name="EQ.RE.320.">'[71]Equipos '!$K$26</definedName>
    <definedName name="EQ.RE.EXC.320D">'[51]Equipos '!$K$24</definedName>
    <definedName name="EQ.TRAC.D8">'[51]Equipos '!$K$27</definedName>
    <definedName name="eqacero">#REF!</definedName>
    <definedName name="EQU_12">#REF!</definedName>
    <definedName name="EQU_18">#REF!</definedName>
    <definedName name="EQU_25">#REF!</definedName>
    <definedName name="EQU_27">#REF!</definedName>
    <definedName name="EQU_36">#REF!</definedName>
    <definedName name="EQU_38">#REF!</definedName>
    <definedName name="EQU_49">#REF!</definedName>
    <definedName name="EQU_5">#REF!</definedName>
    <definedName name="EQU_53">#REF!</definedName>
    <definedName name="EQUIPOS">#REF!</definedName>
    <definedName name="Equipos.TaxiWay28al14">[39]Análisis!$E$32</definedName>
    <definedName name="EquiposDesde24mayo">[39]Análisis!$E$64</definedName>
    <definedName name="ER">#REF!</definedName>
    <definedName name="ERDF" hidden="1">'[25]ANALISIS STO DGO'!#REF!</definedName>
    <definedName name="erdh" hidden="1">'[25]ANALISIS STO DGO'!#REF!</definedName>
    <definedName name="erdyh" hidden="1">'[25]ANALISIS STO DGO'!#REF!</definedName>
    <definedName name="ere" hidden="1">#REF!</definedName>
    <definedName name="EREERERERYER" hidden="1">'[25]ANALISIS STO DGO'!#REF!</definedName>
    <definedName name="erer" hidden="1">#REF!</definedName>
    <definedName name="ererer" hidden="1">'[25]ANALISIS STO DGO'!#REF!</definedName>
    <definedName name="ererererer" hidden="1">'[25]ANALISIS STO DGO'!#REF!</definedName>
    <definedName name="ererergc" hidden="1">#REF!</definedName>
    <definedName name="ERERERTGER" hidden="1">#REF!</definedName>
    <definedName name="ERERTERT" hidden="1">'[25]ANALISIS STO DGO'!#REF!</definedName>
    <definedName name="ERERTERTE" hidden="1">'[25]ANALISIS STO DGO'!#REF!</definedName>
    <definedName name="erg" hidden="1">'[78]ANALISIS STO DGO'!#REF!</definedName>
    <definedName name="ergegdfgdge4" hidden="1">'[25]ANALISIS STO DGO'!#REF!</definedName>
    <definedName name="erger" hidden="1">'[25]ANALISIS STO DGO'!#REF!</definedName>
    <definedName name="ergererere" hidden="1">'[78]ANALISIS STO DGO'!#REF!</definedName>
    <definedName name="ergererh" hidden="1">'[70]ANALISIS STO DGO'!#REF!</definedName>
    <definedName name="ergh" hidden="1">'[25]ANALISIS STO DGO'!#REF!</definedName>
    <definedName name="ergt" hidden="1">'[25]ANALISIS STO DGO'!#REF!</definedName>
    <definedName name="ergtergter" hidden="1">'[25]ANALISIS STO DGO'!#REF!</definedName>
    <definedName name="ergtwt" hidden="1">'[73]ANALISIS STO DGO'!#REF!</definedName>
    <definedName name="ergwergerge" hidden="1">'[25]ANALISIS STO DGO'!#REF!</definedName>
    <definedName name="ERH" hidden="1">'[25]ANALISIS STO DGO'!#REF!</definedName>
    <definedName name="ERHE" hidden="1">#REF!</definedName>
    <definedName name="erher" hidden="1">'[25]ANALISIS STO DGO'!#REF!</definedName>
    <definedName name="ERHERHE" hidden="1">'[25]ANALISIS STO DGO'!#REF!</definedName>
    <definedName name="ERHERHERH" hidden="1">'[70]ANALISIS STO DGO'!#REF!</definedName>
    <definedName name="ERHGB" hidden="1">#REF!</definedName>
    <definedName name="erhge" hidden="1">'[25]ANALISIS STO DGO'!#REF!</definedName>
    <definedName name="erhy" hidden="1">'[25]ANALISIS STO DGO'!#REF!</definedName>
    <definedName name="errer" hidden="1">'[19]ANALISIS STO DGO'!#REF!</definedName>
    <definedName name="ERRETETER" hidden="1">'[25]ANALISIS STO DGO'!#REF!</definedName>
    <definedName name="ERT" hidden="1">[2]A!#REF!</definedName>
    <definedName name="ERTE" hidden="1">'[25]ANALISIS STO DGO'!#REF!</definedName>
    <definedName name="ERTER" hidden="1">#REF!</definedName>
    <definedName name="ertere" hidden="1">#REF!</definedName>
    <definedName name="ERTEREYRTYRYTRYR" hidden="1">'[25]ANALISIS STO DGO'!#REF!</definedName>
    <definedName name="erterte" hidden="1">[2]A!#REF!</definedName>
    <definedName name="erterter" hidden="1">#REF!</definedName>
    <definedName name="ERTERTERT" hidden="1">'[25]ANALISIS STO DGO'!#REF!</definedName>
    <definedName name="ERTERTERTE" hidden="1">'[25]ANALISIS STO DGO'!#REF!</definedName>
    <definedName name="ERTERTERTGE" hidden="1">'[56]ANALISIS STO DGO'!#REF!</definedName>
    <definedName name="ERTERTGERTERYERYRTHGFHRT" hidden="1">'[25]ANALISIS STO DGO'!#REF!</definedName>
    <definedName name="erterwte" hidden="1">'[25]ANALISIS STO DGO'!#REF!</definedName>
    <definedName name="ERTETETERTERTERTERT" hidden="1">'[25]ANALISIS STO DGO'!#REF!</definedName>
    <definedName name="ertgerergy" hidden="1">#REF!</definedName>
    <definedName name="ertgergte" hidden="1">'[25]ANALISIS STO DGO'!#REF!</definedName>
    <definedName name="ERTH" hidden="1">#REF!</definedName>
    <definedName name="erthy" hidden="1">'[25]ANALISIS STO DGO'!#REF!</definedName>
    <definedName name="ertqe" hidden="1">'[25]ANALISIS STO DGO'!#REF!</definedName>
    <definedName name="ertw" hidden="1">'[25]ANALISIS STO DGO'!#REF!</definedName>
    <definedName name="ertwe" hidden="1">'[25]ANALISIS STO DGO'!#REF!</definedName>
    <definedName name="ertwtw" hidden="1">'[25]ANALISIS STO DGO'!#REF!</definedName>
    <definedName name="erty" hidden="1">'[25]ANALISIS STO DGO'!#REF!</definedName>
    <definedName name="ertyertyrtrt" hidden="1">'[25]ANALISIS STO DGO'!#REF!</definedName>
    <definedName name="ERWERGFDR" hidden="1">'[25]ANALISIS STO DGO'!#REF!</definedName>
    <definedName name="ERWERWERW" hidden="1">'[78]ANALISIS STO DGO'!#REF!</definedName>
    <definedName name="erwerwetert" hidden="1">#REF!</definedName>
    <definedName name="erwetet" hidden="1">#REF!</definedName>
    <definedName name="ery" hidden="1">#REF!</definedName>
    <definedName name="eryeryret" hidden="1">'[25]ANALISIS STO DGO'!#REF!</definedName>
    <definedName name="eryghergyhe" hidden="1">'[25]ANALISIS STO DGO'!#REF!</definedName>
    <definedName name="ERYH" hidden="1">'[25]ANALISIS STO DGO'!#REF!</definedName>
    <definedName name="eryh5wertywer" hidden="1">'[25]ANALISIS STO DGO'!#REF!</definedName>
    <definedName name="eryhr" hidden="1">'[25]ANALISIS STO DGO'!#REF!</definedName>
    <definedName name="erytrt" hidden="1">'[25]ANALISIS STO DGO'!#REF!</definedName>
    <definedName name="Escalera">#REF!</definedName>
    <definedName name="ESCALERAS">#REF!</definedName>
    <definedName name="ESCALERAS_AN">#REF!</definedName>
    <definedName name="escalon">[8]Volumenes!#REF!</definedName>
    <definedName name="escalon.Ceramica">#REF!</definedName>
    <definedName name="Escalón.Ceramica">#REF!</definedName>
    <definedName name="escalon.de1.0">[66]Análisis!$D$1354</definedName>
    <definedName name="escalon.de1.2">[66]Análisis!$D$1344</definedName>
    <definedName name="escalon.de1.6">[66]Análisis!$D$1334</definedName>
    <definedName name="escalon.de1.8">[66]Análisis!$D$1324</definedName>
    <definedName name="escalon.de2.0">[66]Análisis!$D$1314</definedName>
    <definedName name="escalon.de30">[66]Análisis!$D$1293</definedName>
    <definedName name="escalon.de60">[66]Análisis!$D$1304</definedName>
    <definedName name="Escalón.Marmol">#REF!</definedName>
    <definedName name="ESCALON_17x30">#REF!</definedName>
    <definedName name="escalon2">[8]Volumenes!#REF!</definedName>
    <definedName name="escalone.antideslizante">#REF!</definedName>
    <definedName name="escalones">[8]Volumenes!#REF!</definedName>
    <definedName name="escalones.ant.60cm">[66]Análisis!$D$1278</definedName>
    <definedName name="escalones.ceramica">[65]Análisis!$D$1340</definedName>
    <definedName name="Escalones.Hormigon">#REF!</definedName>
    <definedName name="Escalones_Granito_Fondo_Blanco____Incl._H_y_C_H">#REF!</definedName>
    <definedName name="escalonescementofrotado">[30]Albañileria!$C$68</definedName>
    <definedName name="escari">#REF!</definedName>
    <definedName name="escarificacion">#REF!</definedName>
    <definedName name="escarii">#REF!</definedName>
    <definedName name="escariii">#REF!</definedName>
    <definedName name="escariiii">#REF!</definedName>
    <definedName name="ESCGRA23B">#REF!</definedName>
    <definedName name="ESCGRA23C">#REF!</definedName>
    <definedName name="ESCGRA23G">#REF!</definedName>
    <definedName name="ESCGRABOTB">#REF!</definedName>
    <definedName name="ESCGRABOTC">#REF!</definedName>
    <definedName name="ESCGRAFB">#REF!</definedName>
    <definedName name="ESCMARAGLPR">#REF!</definedName>
    <definedName name="escoba">[30]INSUMO!$D$37</definedName>
    <definedName name="ESCOBILLON">#REF!</definedName>
    <definedName name="escobillones">#REF!</definedName>
    <definedName name="escrines">[30]INSUMO!$D$410</definedName>
    <definedName name="ESCSUPCHAB">#REF!</definedName>
    <definedName name="ESCSUPCHAC">#REF!</definedName>
    <definedName name="escuadraaluminio24x2">[30]INSUMO!$D$38</definedName>
    <definedName name="ESCVIBB">#REF!</definedName>
    <definedName name="ESCVIBC">#REF!</definedName>
    <definedName name="ESCVIBG">#REF!</definedName>
    <definedName name="Eslingas">#REF!</definedName>
    <definedName name="Eslingas_2">#N/A</definedName>
    <definedName name="Eslingas_3">#N/A</definedName>
    <definedName name="espejo.cristaluz">#REF!</definedName>
    <definedName name="espejo.pulido">#REF!</definedName>
    <definedName name="Espesor_de_Base">#REF!</definedName>
    <definedName name="Espesor_de_capa_de_rodadura">#REF!</definedName>
    <definedName name="Espesor_de_sub_base">#REF!</definedName>
    <definedName name="esq">'[18]Pres. '!#REF!</definedName>
    <definedName name="esquineropvc">#REF!</definedName>
    <definedName name="esquineros">[60]Insumos!$L$43</definedName>
    <definedName name="EST.">#REF!</definedName>
    <definedName name="Est.terminal.patinillo">#REF!</definedName>
    <definedName name="ESTAMPADO">#REF!</definedName>
    <definedName name="ESTANQUES">#REF!</definedName>
    <definedName name="ESTMET">#REF!</definedName>
    <definedName name="Estopa">#REF!</definedName>
    <definedName name="ESTRIA">#REF!</definedName>
    <definedName name="ESTRIAS">#REF!</definedName>
    <definedName name="Estrias.Villas">#REF!</definedName>
    <definedName name="ESTRUCTMET">#REF!</definedName>
    <definedName name="Estucado">#REF!</definedName>
    <definedName name="ESTUDIO_Y_DISEÑO">#REF!</definedName>
    <definedName name="et" hidden="1">'[56]ANALISIS STO DGO'!#REF!</definedName>
    <definedName name="ete" hidden="1">#REF!</definedName>
    <definedName name="etfgwet" hidden="1">'[25]ANALISIS STO DGO'!#REF!</definedName>
    <definedName name="etg" hidden="1">'[25]ANALISIS STO DGO'!#REF!</definedName>
    <definedName name="etgfwe" hidden="1">'[25]ANALISIS STO DGO'!#REF!</definedName>
    <definedName name="etgw" hidden="1">'[25]ANALISIS STO DGO'!#REF!</definedName>
    <definedName name="ETHRTHRTHR" hidden="1">#REF!</definedName>
    <definedName name="ethyt" hidden="1">'[25]ANALISIS STO DGO'!#REF!</definedName>
    <definedName name="ETQ" hidden="1">'[25]ANALISIS STO DGO'!#REF!</definedName>
    <definedName name="ETR" hidden="1">'[25]ANALISIS STO DGO'!#REF!</definedName>
    <definedName name="ETRERTERTERT" hidden="1">'[25]ANALISIS STO DGO'!#REF!</definedName>
    <definedName name="ETRH" hidden="1">'[25]ANALISIS STO DGO'!#REF!</definedName>
    <definedName name="ETRHERH" hidden="1">'[25]ANALISIS STO DGO'!#REF!</definedName>
    <definedName name="ETRHERTHERTHE" hidden="1">#REF!</definedName>
    <definedName name="etrwetwetwetwqe" hidden="1">'[25]ANALISIS STO DGO'!#REF!</definedName>
    <definedName name="etw" hidden="1">'[25]ANALISIS STO DGO'!#REF!</definedName>
    <definedName name="etwe" hidden="1">#REF!</definedName>
    <definedName name="etwertwtwet" hidden="1">'[25]ANALISIS STO DGO'!#REF!</definedName>
    <definedName name="etwet" hidden="1">'[25]ANALISIS STO DGO'!#REF!</definedName>
    <definedName name="etwetw" hidden="1">'[25]ANALISIS STO DGO'!#REF!</definedName>
    <definedName name="etwetwe" hidden="1">'[25]ANALISIS STO DGO'!#REF!</definedName>
    <definedName name="eucoepoxy452system">[30]INSUMO!$D$40</definedName>
    <definedName name="euro">#REF!</definedName>
    <definedName name="ew" hidden="1">'[25]ANALISIS STO DGO'!#REF!</definedName>
    <definedName name="ewe" hidden="1">'[25]ANALISIS STO DGO'!#REF!</definedName>
    <definedName name="EWEQR">#REF!</definedName>
    <definedName name="EWEREWTER" hidden="1">'[25]ANALISIS STO DGO'!#REF!</definedName>
    <definedName name="EWETRERTER" hidden="1">'[25]ANALISIS STO DGO'!#REF!</definedName>
    <definedName name="ewetwet" hidden="1">'[25]ANALISIS STO DGO'!#REF!</definedName>
    <definedName name="ewfr" hidden="1">'[25]ANALISIS STO DGO'!#REF!</definedName>
    <definedName name="EWRGE" hidden="1">'[25]ANALISIS STO DGO'!#REF!</definedName>
    <definedName name="ewrgte" hidden="1">'[25]ANALISIS STO DGO'!#REF!</definedName>
    <definedName name="ewse" hidden="1">'[25]ANALISIS STO DGO'!#REF!</definedName>
    <definedName name="ewteg" hidden="1">'[25]ANALISIS STO DGO'!#REF!</definedName>
    <definedName name="ewtwetwe" hidden="1">#REF!</definedName>
    <definedName name="ex320b">#REF!</definedName>
    <definedName name="Exc">#REF!</definedName>
    <definedName name="exc.">#REF!</definedName>
    <definedName name="Exc.Arena.Densa">#REF!</definedName>
    <definedName name="exc.car.equipo.3m">#REF!</definedName>
    <definedName name="exc.carguio.equipo.45m">#REF!</definedName>
    <definedName name="exc.equipo.4.5m">#REF!</definedName>
    <definedName name="exc.motoniveladora">#REF!</definedName>
    <definedName name="ExC_003">#REF!</definedName>
    <definedName name="ExC_004">#REF!</definedName>
    <definedName name="EXC_100">#REF!</definedName>
    <definedName name="EXC_101">#REF!</definedName>
    <definedName name="EXC_102">#REF!</definedName>
    <definedName name="EXC_103">#REF!</definedName>
    <definedName name="EXC_104">#REF!</definedName>
    <definedName name="EXC_105">#REF!</definedName>
    <definedName name="EXC_106">#REF!</definedName>
    <definedName name="EXC_107">#REF!</definedName>
    <definedName name="EXC_108">#REF!</definedName>
    <definedName name="EXC_83">#REF!</definedName>
    <definedName name="EXC_84">#REF!</definedName>
    <definedName name="EXC_85">#REF!</definedName>
    <definedName name="EXC_86">#REF!</definedName>
    <definedName name="EXC_87">#REF!</definedName>
    <definedName name="EXC_88">#REF!</definedName>
    <definedName name="EXC_89">#REF!</definedName>
    <definedName name="EXC_90">#REF!</definedName>
    <definedName name="EXC_91">#REF!</definedName>
    <definedName name="EXC_92">#REF!</definedName>
    <definedName name="EXC_93">#REF!</definedName>
    <definedName name="EXC_94">#REF!</definedName>
    <definedName name="EXC_95">#REF!</definedName>
    <definedName name="EXC_96">#REF!</definedName>
    <definedName name="EXC_97">#REF!</definedName>
    <definedName name="EXC_98">#REF!</definedName>
    <definedName name="EXC_99">#REF!</definedName>
    <definedName name="EXC_MANO">[32]Análisis!$H$284</definedName>
    <definedName name="EXC_NO_CLASIF">#REF!</definedName>
    <definedName name="EXC_RETRO">#REF!</definedName>
    <definedName name="Excav.Mecanic.Arena">#REF!</definedName>
    <definedName name="Excav.Mecanic.Roca">#REF!</definedName>
    <definedName name="Excav.Tierra">#REF!</definedName>
    <definedName name="EXCAVACION">#REF!</definedName>
    <definedName name="Excavacion.en.Roca">#REF!</definedName>
    <definedName name="Excavación_a_mano">#REF!</definedName>
    <definedName name="Excavación_Tierra___AM">#REF!</definedName>
    <definedName name="excavacionamano">'[30]MANO DE OBRA'!$D$11</definedName>
    <definedName name="excavadora">#REF!</definedName>
    <definedName name="excavadora235">#REF!</definedName>
    <definedName name="EXCCALMANO3">#REF!</definedName>
    <definedName name="EXCCALMANO5">#REF!</definedName>
    <definedName name="EXCCALMANO7">#REF!</definedName>
    <definedName name="Excel_BuiltIn__FilterDatabase_1_1">#REF!</definedName>
    <definedName name="Excel_BuiltIn__FilterDatabase_2">#REF!</definedName>
    <definedName name="Excel_BuiltIn__FilterDatabase_3">#REF!</definedName>
    <definedName name="Excel_BuiltIn__FilterDatabase_7">#REF!</definedName>
    <definedName name="Excel_BuiltIn_Print_Area_1">(#REF!,#REF!)</definedName>
    <definedName name="Excel_BuiltIn_Print_Titles_5">#REF!</definedName>
    <definedName name="EXCHAMANO3">#REF!</definedName>
    <definedName name="EXCRBLAMANO3">#REF!</definedName>
    <definedName name="EXCRBLAMANO5">#REF!</definedName>
    <definedName name="EXCRBLAMANO7">#REF!</definedName>
    <definedName name="EXCRCOM3">#REF!</definedName>
    <definedName name="EXCRCOM5">#REF!</definedName>
    <definedName name="EXCRCOM7">#REF!</definedName>
    <definedName name="EXCRDURMANO3">#REF!</definedName>
    <definedName name="EXCRDURMANO5">#REF!</definedName>
    <definedName name="EXCRDURMANO7">#REF!</definedName>
    <definedName name="EXCROCA">'[8]M. O. exc.'!#REF!</definedName>
    <definedName name="EXCROCK">'[8]M. O. exc.'!#REF!</definedName>
    <definedName name="EXCRTOSCAMANO3">#REF!</definedName>
    <definedName name="EXCRTOSCAMANO5">#REF!</definedName>
    <definedName name="EXCRTOSCAMANO7">#REF!</definedName>
    <definedName name="EXCTIERRAMANO3">#REF!</definedName>
    <definedName name="EXCTIERRAMANO5">#REF!</definedName>
    <definedName name="EXCTIERRAMANO7">#REF!</definedName>
    <definedName name="exczapatacolum">#REF!</definedName>
    <definedName name="exczapatamuros">#REF!</definedName>
    <definedName name="exesi">#REF!</definedName>
    <definedName name="exesii">#REF!</definedName>
    <definedName name="exesiii">#REF!</definedName>
    <definedName name="exesiiii">#REF!</definedName>
    <definedName name="expansiones.3.8">[60]Insumos!$L$35</definedName>
    <definedName name="expl">[68]ADDENDA!#REF!</definedName>
    <definedName name="EXPROPIACIONES">#REF!</definedName>
    <definedName name="exroca">#REF!</definedName>
    <definedName name="Exteriores">[42]Resumen!$F$32</definedName>
    <definedName name="extierra">#REF!</definedName>
    <definedName name="extintor5">[30]INSUMO!$D$388</definedName>
    <definedName name="Extra_Pay">#REF!</definedName>
    <definedName name="Extracción_IM">#REF!</definedName>
    <definedName name="extractokdk">[30]INSUMO!$D$501</definedName>
    <definedName name="Extractores.de.Aire">#REF!</definedName>
    <definedName name="ey" hidden="1">'[25]ANALISIS STO DGO'!#REF!</definedName>
    <definedName name="f1960.">#REF!</definedName>
    <definedName name="F283.05">#REF!</definedName>
    <definedName name="f47.61">#REF!</definedName>
    <definedName name="fa" hidden="1">'[25]ANALISIS STO DGO'!#REF!</definedName>
    <definedName name="FA_FCG">'[79]ALA OESTE'!$J$1</definedName>
    <definedName name="FAB_10">#REF!</definedName>
    <definedName name="FAB_35">#REF!</definedName>
    <definedName name="Fabricacion.Horm.Ind.">#REF!</definedName>
    <definedName name="fac.esp.gra">#REF!</definedName>
    <definedName name="Fac.optimi.asfalto">#REF!</definedName>
    <definedName name="Fac.optimi.mov.tierr">#REF!</definedName>
    <definedName name="Fac.optimi.obras.arte">#REF!</definedName>
    <definedName name="fachada.madera">#REF!</definedName>
    <definedName name="FACT">#REF!</definedName>
    <definedName name="factacero">'[80]Incremento Precios'!#REF!</definedName>
    <definedName name="factgov">#REF!</definedName>
    <definedName name="FactOdeMVarias">[81]INSUMOS!#REF!</definedName>
    <definedName name="factor">#REF!</definedName>
    <definedName name="FactorElectricidad">[81]INSUMOS!#REF!</definedName>
    <definedName name="FactorHerreria">[81]INSUMOS!$B$7</definedName>
    <definedName name="FactorOdeMElect">[81]INSUMOS!#REF!</definedName>
    <definedName name="FactorOdeMPeonAlbCarp">[81]INSUMOS!#REF!</definedName>
    <definedName name="FactorOdeMPlomeria">[81]INSUMOS!#REF!</definedName>
    <definedName name="FactorOdeMVarias">[81]INSUMOS!#REF!</definedName>
    <definedName name="FactorPeonesAlbCarp">[81]INSUMOS!#REF!</definedName>
    <definedName name="FactorPlomeria">[81]INSUMOS!#REF!</definedName>
    <definedName name="fae">'[80]PARTIDAS NUEVAS'!#REF!</definedName>
    <definedName name="faire">#REF!</definedName>
    <definedName name="FALLEBA10">#REF!</definedName>
    <definedName name="FALLEBA6">#REF!</definedName>
    <definedName name="fb" hidden="1">'[25]ANALISIS STO DGO'!#REF!</definedName>
    <definedName name="FBDBD" hidden="1">'[25]ANALISIS STO DGO'!#REF!</definedName>
    <definedName name="FBDFDF" hidden="1">'[25]ANALISIS STO DGO'!#REF!</definedName>
    <definedName name="fberg" hidden="1">'[25]ANALISIS STO DGO'!#REF!</definedName>
    <definedName name="fbf" hidden="1">'[25]ANALISIS STO DGO'!#REF!</definedName>
    <definedName name="fcgd" hidden="1">'[25]ANALISIS STO DGO'!#REF!</definedName>
    <definedName name="fcs">#REF!</definedName>
    <definedName name="fct">[82]Presup!#REF!</definedName>
    <definedName name="fd" hidden="1">'[78]ANALISIS STO DGO'!#REF!</definedName>
    <definedName name="FDB" hidden="1">'[25]ANALISIS STO DGO'!#REF!</definedName>
    <definedName name="FDBS" hidden="1">'[25]ANALISIS STO DGO'!#REF!</definedName>
    <definedName name="fdcementogris">'[59]Analisis Unit. '!$F$34</definedName>
    <definedName name="fdcn" hidden="1">'[25]ANALISIS STO DGO'!#REF!</definedName>
    <definedName name="FDFG" hidden="1">'[25]ANALISIS STO DGO'!#REF!</definedName>
    <definedName name="FDFGDFDFFGDGF" hidden="1">'[25]ANALISIS STO DGO'!#REF!</definedName>
    <definedName name="fdg" hidden="1">'[25]ANALISIS STO DGO'!#REF!</definedName>
    <definedName name="FDGB" hidden="1">'[25]ANALISIS STO DGO'!#REF!</definedName>
    <definedName name="fdgege" hidden="1">'[25]ANALISIS STO DGO'!#REF!</definedName>
    <definedName name="fdgfd" hidden="1">'[25]ANALISIS STO DGO'!#REF!</definedName>
    <definedName name="FDGFDFGDGFDGF" hidden="1">'[25]ANALISIS STO DGO'!#REF!</definedName>
    <definedName name="fdgh" hidden="1">'[25]ANALISIS STO DGO'!#REF!</definedName>
    <definedName name="fdghdfh" hidden="1">'[25]ANALISIS STO DGO'!#REF!</definedName>
    <definedName name="FDH" hidden="1">'[25]ANALISIS STO DGO'!#REF!</definedName>
    <definedName name="fdhbsdx" hidden="1">'[25]ANALISIS STO DGO'!#REF!</definedName>
    <definedName name="fdhg" hidden="1">'[25]ANALISIS STO DGO'!#REF!</definedName>
    <definedName name="fdhh" hidden="1">'[25]ANALISIS STO DGO'!#REF!</definedName>
    <definedName name="fdollar">#REF!</definedName>
    <definedName name="fdsdfgsdfg" hidden="1">'[25]ANALISIS STO DGO'!#REF!</definedName>
    <definedName name="fdsdsdfs" hidden="1">'[25]ANALISIS STO DGO'!#REF!</definedName>
    <definedName name="fdsgdfgdfgd" hidden="1">'[25]ANALISIS STO DGO'!#REF!</definedName>
    <definedName name="fdtnjm" hidden="1">'[25]ANALISIS STO DGO'!#REF!</definedName>
    <definedName name="fdtrjherh" hidden="1">'[25]ANALISIS STO DGO'!#REF!</definedName>
    <definedName name="FE">#REF!</definedName>
    <definedName name="fe.">#REF!</definedName>
    <definedName name="FEa">#N/A</definedName>
    <definedName name="FECHA">#REF!</definedName>
    <definedName name="FECHA_DE_CONTRATO">#REF!</definedName>
    <definedName name="FECHA_DE_INICIO">#REF!</definedName>
    <definedName name="FECHACREACION">#REF!</definedName>
    <definedName name="FechaHoy">[83]Configuración!$L$26</definedName>
    <definedName name="fed" hidden="1">'[25]ANALISIS STO DGO'!#REF!</definedName>
    <definedName name="feeereer" hidden="1">'[25]ANALISIS STO DGO'!#REF!</definedName>
    <definedName name="FELEC">#REF!</definedName>
    <definedName name="felect">#REF!</definedName>
    <definedName name="FEO" hidden="1">#REF!</definedName>
    <definedName name="fequipo">#REF!</definedName>
    <definedName name="FER_353">#REF!</definedName>
    <definedName name="FER_354">#REF!</definedName>
    <definedName name="FER_355">#REF!</definedName>
    <definedName name="FERMIN">#REF!</definedName>
    <definedName name="FF" hidden="1">#REF!</definedName>
    <definedName name="FFDGFDFGGFD" hidden="1">'[25]ANALISIS STO DGO'!#REF!</definedName>
    <definedName name="ffff" hidden="1">#REF!</definedName>
    <definedName name="FFFFD" hidden="1">'[25]ANALISIS STO DGO'!#REF!</definedName>
    <definedName name="FFGFD" hidden="1">'[25]ANALISIS STO DGO'!#REF!</definedName>
    <definedName name="fg" hidden="1">'[25]ANALISIS STO DGO'!#REF!</definedName>
    <definedName name="fgb" hidden="1">'[25]ANALISIS STO DGO'!#REF!</definedName>
    <definedName name="fgbh" hidden="1">'[25]ANALISIS STO DGO'!#REF!</definedName>
    <definedName name="fgd" hidden="1">[2]A!#REF!</definedName>
    <definedName name="FGDF" hidden="1">'[25]ANALISIS STO DGO'!#REF!</definedName>
    <definedName name="FGDFG" hidden="1">'[25]ANALISIS STO DGO'!#REF!</definedName>
    <definedName name="fgdfgdf" hidden="1">'[25]ANALISIS STO DGO'!#REF!</definedName>
    <definedName name="fgdfh" hidden="1">'[25]ANALISIS STO DGO'!#REF!</definedName>
    <definedName name="FGDGFDDFGFDG" hidden="1">'[25]ANALISIS STO DGO'!#REF!</definedName>
    <definedName name="fgdrfg" hidden="1">#REF!</definedName>
    <definedName name="FGF" hidden="1">'[25]ANALISIS STO DGO'!#REF!</definedName>
    <definedName name="FGFG" hidden="1">'[25]ANALISIS STO DGO'!#REF!</definedName>
    <definedName name="FGFGH" hidden="1">'[25]ANALISIS STO DGO'!#REF!</definedName>
    <definedName name="fgfhf" hidden="1">'[25]ANALISIS STO DGO'!#REF!</definedName>
    <definedName name="fgfhhfg" hidden="1">'[25]ANALISIS STO DGO'!#REF!</definedName>
    <definedName name="fgg" hidden="1">'[25]ANALISIS STO DGO'!#REF!</definedName>
    <definedName name="fgh" hidden="1">'[25]ANALISIS STO DGO'!#REF!</definedName>
    <definedName name="fghd" hidden="1">[2]A!#REF!</definedName>
    <definedName name="fghdf" hidden="1">'[25]ANALISIS STO DGO'!#REF!</definedName>
    <definedName name="fghdfh" hidden="1">#REF!</definedName>
    <definedName name="FGHF" hidden="1">'[25]ANALISIS STO DGO'!#REF!</definedName>
    <definedName name="FGHFG" hidden="1">#REF!</definedName>
    <definedName name="fghfgghjghjghjg" hidden="1">'[25]ANALISIS STO DGO'!#REF!</definedName>
    <definedName name="fghfgh" hidden="1">'[25]ANALISIS STO DGO'!#REF!</definedName>
    <definedName name="fghfghfgh" hidden="1">'[25]ANALISIS STO DGO'!#REF!</definedName>
    <definedName name="fghfghfh" hidden="1">'[25]ANALISIS STO DGO'!#REF!</definedName>
    <definedName name="fghfghrt" hidden="1">'[25]ANALISIS STO DGO'!#REF!</definedName>
    <definedName name="fghfgjyrj" hidden="1">'[25]ANALISIS STO DGO'!#REF!</definedName>
    <definedName name="fghfthrtf" hidden="1">'[25]ANALISIS STO DGO'!#REF!</definedName>
    <definedName name="fghfyuj" hidden="1">'[25]ANALISIS STO DGO'!#REF!</definedName>
    <definedName name="fghhfgh" hidden="1">#REF!</definedName>
    <definedName name="fghhnj" hidden="1">'[25]ANALISIS STO DGO'!#REF!</definedName>
    <definedName name="fghj" hidden="1">#REF!</definedName>
    <definedName name="fghjf" hidden="1">'[25]ANALISIS STO DGO'!#REF!</definedName>
    <definedName name="fghjgfj" hidden="1">'[25]ANALISIS STO DGO'!#REF!</definedName>
    <definedName name="FGHN" hidden="1">'[25]ANALISIS STO DGO'!#REF!</definedName>
    <definedName name="fghs" hidden="1">'[25]ANALISIS STO DGO'!#REF!</definedName>
    <definedName name="fgj" hidden="1">#REF!</definedName>
    <definedName name="fgjfg" hidden="1">'[25]ANALISIS STO DGO'!#REF!</definedName>
    <definedName name="fgjfgr" hidden="1">'[25]ANALISIS STO DGO'!#REF!</definedName>
    <definedName name="fgjggj" hidden="1">'[25]ANALISIS STO DGO'!#REF!</definedName>
    <definedName name="fgjghjhh" hidden="1">'[25]ANALISIS STO DGO'!#REF!</definedName>
    <definedName name="fgjhgj" hidden="1">'[25]ANALISIS STO DGO'!#REF!</definedName>
    <definedName name="fgjj" hidden="1">'[25]ANALISIS STO DGO'!#REF!</definedName>
    <definedName name="fgkjm" hidden="1">'[25]ANALISIS STO DGO'!#REF!</definedName>
    <definedName name="fgnb" hidden="1">'[25]ANALISIS STO DGO'!#REF!</definedName>
    <definedName name="FGS" hidden="1">'[25]ANALISIS STO DGO'!#REF!</definedName>
    <definedName name="fgthfgth" hidden="1">'[25]ANALISIS STO DGO'!#REF!</definedName>
    <definedName name="fgvrfgfgfg">#REF!</definedName>
    <definedName name="fgyk" hidden="1">'[25]ANALISIS STO DGO'!#REF!</definedName>
    <definedName name="FH" hidden="1">'[25]ANALISIS STO DGO'!#REF!</definedName>
    <definedName name="FHBD" hidden="1">'[25]ANALISIS STO DGO'!#REF!</definedName>
    <definedName name="fhdf" hidden="1">'[84]ANALISIS STO DGO'!#REF!</definedName>
    <definedName name="fhdfhbdfh" hidden="1">'[25]ANALISIS STO DGO'!#REF!</definedName>
    <definedName name="fhe" hidden="1">'[25]ANALISIS STO DGO'!#REF!</definedName>
    <definedName name="fhfgfgh" hidden="1">'[25]ANALISIS STO DGO'!#REF!</definedName>
    <definedName name="fhftgh" hidden="1">'[25]ANALISIS STO DGO'!#REF!</definedName>
    <definedName name="fhg" hidden="1">'[25]ANALISIS STO DGO'!#REF!</definedName>
    <definedName name="fhgdfh" hidden="1">'[25]ANALISIS STO DGO'!#REF!</definedName>
    <definedName name="fhgfj" hidden="1">'[25]ANALISIS STO DGO'!#REF!</definedName>
    <definedName name="fhjgfh" hidden="1">'[25]ANALISIS STO DGO'!#REF!</definedName>
    <definedName name="fhjgjhg" hidden="1">'[25]ANALISIS STO DGO'!#REF!</definedName>
    <definedName name="fhn" hidden="1">#REF!</definedName>
    <definedName name="fhndfg" hidden="1">'[25]ANALISIS STO DGO'!#REF!</definedName>
    <definedName name="fhrth" hidden="1">'[25]ANALISIS STO DGO'!#REF!</definedName>
    <definedName name="fht" hidden="1">'[25]ANALISIS STO DGO'!#REF!</definedName>
    <definedName name="FI">#REF!</definedName>
    <definedName name="FIBVID">#REF!</definedName>
    <definedName name="FIN">#REF!</definedName>
    <definedName name="Fino">[39]Análisis!$N$977</definedName>
    <definedName name="Fino.Inclinado">#REF!</definedName>
    <definedName name="Fino.Normal">#REF!</definedName>
    <definedName name="Fino.Techo.bermuda">[42]Análisis!$D$1202</definedName>
    <definedName name="fino.tipo.bermuda">#REF!</definedName>
    <definedName name="Fino_de_mezcla">[39]Precios!$C$48</definedName>
    <definedName name="FINO_INC">[32]Análisis!$H$1846</definedName>
    <definedName name="FINO_PLATEA">#REF!</definedName>
    <definedName name="fino1">#REF!</definedName>
    <definedName name="FINOINC">#REF!</definedName>
    <definedName name="FINOPLANO">[29]Analisis!$F$1571</definedName>
    <definedName name="FINOTECHOBER">#REF!</definedName>
    <definedName name="FINOTECHOINCL">#REF!</definedName>
    <definedName name="finotechoinclinado">'[30]MANO DE OBRA'!$D$74</definedName>
    <definedName name="FINOTECHOPLA">#REF!</definedName>
    <definedName name="finotechoplano">'[30]MANO DE OBRA'!$D$73</definedName>
    <definedName name="fioa" hidden="1">#REF!</definedName>
    <definedName name="fionl" hidden="1">#REF!</definedName>
    <definedName name="fj" hidden="1">'[25]ANALISIS STO DGO'!#REF!</definedName>
    <definedName name="fjgk" hidden="1">'[25]ANALISIS STO DGO'!#REF!</definedName>
    <definedName name="fkep" hidden="1">#REF!</definedName>
    <definedName name="flotacisterna">[30]INSUMO!$D$206</definedName>
    <definedName name="flotatinaco">[30]INSUMO!$D$207</definedName>
    <definedName name="FLUXOMETROINODORO">#REF!</definedName>
    <definedName name="FLUXOMETROORINAL">#REF!</definedName>
    <definedName name="fmo">#N/A</definedName>
    <definedName name="fmos">#N/A</definedName>
    <definedName name="fn" hidden="1">'[25]ANALISIS STO DGO'!#REF!</definedName>
    <definedName name="fnbh" hidden="1">'[25]ANALISIS STO DGO'!#REF!</definedName>
    <definedName name="fnd" hidden="1">'[25]ANALISIS STO DGO'!#REF!</definedName>
    <definedName name="FOB">#REF!</definedName>
    <definedName name="FondoSubact1_1">#REF!</definedName>
    <definedName name="FondoSubact1_2">#REF!</definedName>
    <definedName name="FondoSubAct1_3">#REF!</definedName>
    <definedName name="FondoSubact2_1">#REF!</definedName>
    <definedName name="FondoSubact2_2">#REF!</definedName>
    <definedName name="FondoSubact2_3">#REF!</definedName>
    <definedName name="FondoSubact3_1">#REF!</definedName>
    <definedName name="FondoSubact3_2">#REF!</definedName>
    <definedName name="FondoSubact3_3">#REF!</definedName>
    <definedName name="Forma_pago">#REF!</definedName>
    <definedName name="FORMALETA">#REF!</definedName>
    <definedName name="fotocelda">[30]INSUMO!$D$502</definedName>
    <definedName name="FR">#REF!</definedName>
    <definedName name="Fra" hidden="1">'[19]ANALISIS STO DGO'!#REF!</definedName>
    <definedName name="frablo2">[8]Volumenes!#REF!</definedName>
    <definedName name="frablo3">[8]Volumenes!#REF!</definedName>
    <definedName name="Frag">#REF!</definedName>
    <definedName name="FRAGU1">[8]Volumenes!#REF!</definedName>
    <definedName name="FRAGUA">#REF!</definedName>
    <definedName name="fraguach">#REF!</definedName>
    <definedName name="fraguache">[65]Análisis!$D$1042</definedName>
    <definedName name="Fraguache_con_escoba">[39]Precios!$C$41</definedName>
    <definedName name="fraguache2">'[31]5.01-2-3-4 Pañete'!#REF!</definedName>
    <definedName name="fraguache3">'[31]5.01-2-3-4 Pañete'!#REF!</definedName>
    <definedName name="fraguache4">'[31]5.01-2-3-4 Pañete'!#REF!</definedName>
    <definedName name="frbhd" hidden="1">#REF!</definedName>
    <definedName name="fred">#REF!</definedName>
    <definedName name="frefg">#REF!</definedName>
    <definedName name="FREG1HG">#REF!</definedName>
    <definedName name="FREG1PVCCPVC">#REF!</definedName>
    <definedName name="freg2">[53]Analisis!$E$900</definedName>
    <definedName name="FREG2HG">#REF!</definedName>
    <definedName name="FREG2PVCCPVC">#REF!</definedName>
    <definedName name="Fregadero">#REF!</definedName>
    <definedName name="FREGADERO_DOBLE_ACERO_INOX">#REF!</definedName>
    <definedName name="FREGADERO_SENCILLO_ACERO_INOX">#REF!</definedName>
    <definedName name="fregaderodoble">[30]INSUMO!$D$208</definedName>
    <definedName name="fregaderosencillo">[30]INSUMO!$D$209</definedName>
    <definedName name="FREGADEROSENCILLOC">[60]Analisis!$F$636</definedName>
    <definedName name="FREGADEROSENCILLOCAMBIO">[29]Analisis!$F$648</definedName>
    <definedName name="FREGDOBLE">#REF!</definedName>
    <definedName name="FREGRADERODOBLE">#REF!</definedName>
    <definedName name="FREGSENCILLO">[27]Materiales!$E$544</definedName>
    <definedName name="FRF" hidden="1">'[25]ANALISIS STO DGO'!#REF!</definedName>
    <definedName name="FRFGFGDDF" hidden="1">#REF!</definedName>
    <definedName name="frg" hidden="1">'[25]ANALISIS STO DGO'!#REF!</definedName>
    <definedName name="frhdrf" hidden="1">'[25]ANALISIS STO DGO'!#REF!</definedName>
    <definedName name="Fridel">#REF!</definedName>
    <definedName name="frwe" hidden="1">'[25]ANALISIS STO DGO'!#REF!</definedName>
    <definedName name="fs" hidden="1">'[25]ANALISIS STO DGO'!#REF!</definedName>
    <definedName name="fsadfasdf" hidden="1">#REF!</definedName>
    <definedName name="fsd">#REF!</definedName>
    <definedName name="fsdfklj" hidden="1">#REF!</definedName>
    <definedName name="fsdfsdf" hidden="1">'[25]ANALISIS STO DGO'!#REF!</definedName>
    <definedName name="fsdgdgdfg" hidden="1">'[25]ANALISIS STO DGO'!#REF!</definedName>
    <definedName name="FSDGW" hidden="1">[2]A!#REF!</definedName>
    <definedName name="fsf">#REF!</definedName>
    <definedName name="FSR">#REF!</definedName>
    <definedName name="ftg" hidden="1">'[25]ANALISIS STO DGO'!#REF!</definedName>
    <definedName name="ftgj" hidden="1">'[25]ANALISIS STO DGO'!#REF!</definedName>
    <definedName name="fthf" hidden="1">'[25]ANALISIS STO DGO'!#REF!</definedName>
    <definedName name="ftjhr" hidden="1">'[25]ANALISIS STO DGO'!#REF!</definedName>
    <definedName name="ftrqwae" hidden="1">'[25]ANALISIS STO DGO'!#REF!</definedName>
    <definedName name="ftwe" hidden="1">'[25]ANALISIS STO DGO'!#REF!</definedName>
    <definedName name="fuente.entrada">[42]Resumen!$D$21</definedName>
    <definedName name="Full_Print">#REF!</definedName>
    <definedName name="fvg" hidden="1">'[25]ANALISIS STO DGO'!#REF!</definedName>
    <definedName name="fwe" hidden="1">'[25]ANALISIS STO DGO'!#REF!</definedName>
    <definedName name="fwewer" hidden="1">[2]A!#REF!</definedName>
    <definedName name="fwsefrwe" hidden="1">#REF!</definedName>
    <definedName name="fxbh" hidden="1">'[25]ANALISIS STO DGO'!#REF!</definedName>
    <definedName name="fytrhtryu" hidden="1">'[25]ANALISIS STO DGO'!#REF!</definedName>
    <definedName name="FZ">#REF!</definedName>
    <definedName name="G">#REF!</definedName>
    <definedName name="G10.44">#REF!</definedName>
    <definedName name="G1006ceramica">#REF!</definedName>
    <definedName name="G2126_">'[15]A.U. (2)'!#REF!</definedName>
    <definedName name="g682.01">#REF!</definedName>
    <definedName name="ga" hidden="1">'[25]ANALISIS STO DGO'!#REF!</definedName>
    <definedName name="gab">'[18]Pres. '!$E$60</definedName>
    <definedName name="gabc">#REF!</definedName>
    <definedName name="GABCONINC01">#REF!</definedName>
    <definedName name="Gabinete.pared.cocina.caoba">#REF!</definedName>
    <definedName name="Gabinete.piso.baño.caoba">#REF!</definedName>
    <definedName name="Gabinete.piso.cocina.caoba">#REF!</definedName>
    <definedName name="GABINETEPARED">[29]Analisis!$E$778</definedName>
    <definedName name="GABINETEPINOPARED">[28]Analisis!$E$961</definedName>
    <definedName name="GABINETEPINOPISO">[28]Analisis!$E$962</definedName>
    <definedName name="GABINETEPISO">[60]Analisis!$E$830</definedName>
    <definedName name="gabinetepisoypared">[30]INSUMO!$D$404</definedName>
    <definedName name="gabinetesandiroba">#REF!</definedName>
    <definedName name="Gabipared">#REF!</definedName>
    <definedName name="Gabipiso">#REF!</definedName>
    <definedName name="gabp">#REF!</definedName>
    <definedName name="GABPARCA">#REF!</definedName>
    <definedName name="GABPARCAPLY">#REF!</definedName>
    <definedName name="GABPARPI">#REF!</definedName>
    <definedName name="GABPARPIPLY">#REF!</definedName>
    <definedName name="GABPISCA">#REF!</definedName>
    <definedName name="GABPISCAPLY">#REF!</definedName>
    <definedName name="GABPISPI">#REF!</definedName>
    <definedName name="GABPISPIPLY">#REF!</definedName>
    <definedName name="GABRIELA_3_FF" hidden="1">#REF!</definedName>
    <definedName name="GAPACAPLY">#REF!</definedName>
    <definedName name="Garcia" hidden="1">#REF!</definedName>
    <definedName name="Garita">#REF!</definedName>
    <definedName name="Gart_min_despues_1año">#REF!</definedName>
    <definedName name="Gart_min_hasta_1año">#REF!</definedName>
    <definedName name="GAS_CIL">#REF!</definedName>
    <definedName name="GASOI">#REF!</definedName>
    <definedName name="GASOIL">#REF!</definedName>
    <definedName name="gasolina">#REF!</definedName>
    <definedName name="gastos">#REF!</definedName>
    <definedName name="GASTOS_ADMINISTRATIVOS">#REF!</definedName>
    <definedName name="GASTOSGENERALES">#REF!</definedName>
    <definedName name="GASTOSGENERALES_2">"$#REF!.$#REF!$#REF!"</definedName>
    <definedName name="GASTOSGENERALES_3">"$#REF!.$#REF!$#REF!"</definedName>
    <definedName name="GASTOSGENERALESA">#REF!</definedName>
    <definedName name="GASTOSGENERALESA_2">"$#REF!.$#REF!$#REF!"</definedName>
    <definedName name="GASTOSGENERALESA_3">"$#REF!.$#REF!$#REF!"</definedName>
    <definedName name="GAVETA">#REF!</definedName>
    <definedName name="gavi">#REF!</definedName>
    <definedName name="gavii">#REF!</definedName>
    <definedName name="gaviii">#REF!</definedName>
    <definedName name="gaviiii">#REF!</definedName>
    <definedName name="Gaviones">#REF!</definedName>
    <definedName name="gbas" hidden="1">'[25]ANALISIS STO DGO'!#REF!</definedName>
    <definedName name="gbdfgergerg" hidden="1">#REF!</definedName>
    <definedName name="gd" hidden="1">'[25]ANALISIS STO DGO'!#REF!</definedName>
    <definedName name="gdefb" hidden="1">'[25]ANALISIS STO DGO'!#REF!</definedName>
    <definedName name="gdf" hidden="1">'[85]ANALISIS STO DGO'!#REF!</definedName>
    <definedName name="gdfdhf" hidden="1">#REF!</definedName>
    <definedName name="gdfgd" hidden="1">'[25]ANALISIS STO DGO'!#REF!</definedName>
    <definedName name="GDGFD" hidden="1">'[25]ANALISIS STO DGO'!#REF!</definedName>
    <definedName name="gdhdjs">#REF!</definedName>
    <definedName name="gdr" hidden="1">'[25]ANALISIS STO DGO'!#REF!</definedName>
    <definedName name="GDS" hidden="1">'[25]ANALISIS STO DGO'!#REF!</definedName>
    <definedName name="GE" hidden="1">#REF!</definedName>
    <definedName name="ged" hidden="1">'[25]ANALISIS STO DGO'!#REF!</definedName>
    <definedName name="gedr" hidden="1">'[25]ANALISIS STO DGO'!#REF!</definedName>
    <definedName name="GENERACION">#REF!</definedName>
    <definedName name="GENERADOR_DIESEL_400KW">#REF!</definedName>
    <definedName name="GER" hidden="1">'[25]ANALISIS STO DGO'!#REF!</definedName>
    <definedName name="GERGERGEHTERTH" hidden="1">'[25]ANALISIS STO DGO'!#REF!</definedName>
    <definedName name="gergergerg" hidden="1">#REF!</definedName>
    <definedName name="gergergerger" hidden="1">'[25]ANALISIS STO DGO'!#REF!</definedName>
    <definedName name="GETRH" hidden="1">'[25]ANALISIS STO DGO'!#REF!</definedName>
    <definedName name="GEWGRWG" hidden="1">'[25]ANALISIS STO DGO'!#REF!</definedName>
    <definedName name="GF" hidden="1">'[25]ANALISIS STO DGO'!#REF!</definedName>
    <definedName name="GFB" hidden="1">'[25]ANALISIS STO DGO'!#REF!</definedName>
    <definedName name="gfda" hidden="1">#REF!</definedName>
    <definedName name="gfdgdf" hidden="1">'[25]ANALISIS STO DGO'!#REF!</definedName>
    <definedName name="GFDGDFGDGFD" hidden="1">'[25]ANALISIS STO DGO'!#REF!</definedName>
    <definedName name="GFFG" hidden="1">'[25]ANALISIS STO DGO'!#REF!</definedName>
    <definedName name="gfg" hidden="1">#REF!</definedName>
    <definedName name="GFGFF" hidden="1">#REF!</definedName>
    <definedName name="gfgfghf" hidden="1">'[25]ANALISIS STO DGO'!#REF!</definedName>
    <definedName name="gfgfght" hidden="1">'[25]ANALISIS STO DGO'!#REF!</definedName>
    <definedName name="gfh" hidden="1">'[70]ANALISIS STO DGO'!#REF!</definedName>
    <definedName name="gfhgfd" hidden="1">'[25]ANALISIS STO DGO'!#REF!</definedName>
    <definedName name="gfhgfh" hidden="1">'[25]ANALISIS STO DGO'!#REF!</definedName>
    <definedName name="gfhgjfgj" hidden="1">#REF!</definedName>
    <definedName name="gfj" hidden="1">#REF!</definedName>
    <definedName name="GFSG" hidden="1">#REF!</definedName>
    <definedName name="gfwetgw" hidden="1">'[25]ANALISIS STO DGO'!#REF!</definedName>
    <definedName name="gg" hidden="1">'[25]ANALISIS STO DGO'!#REF!</definedName>
    <definedName name="ggh" hidden="1">'[25]ANALISIS STO DGO'!#REF!</definedName>
    <definedName name="gh" hidden="1">'[25]ANALISIS STO DGO'!#REF!</definedName>
    <definedName name="GHD" hidden="1">'[25]ANALISIS STO DGO'!#REF!</definedName>
    <definedName name="ghe" hidden="1">'[25]ANALISIS STO DGO'!#REF!</definedName>
    <definedName name="GHER" hidden="1">'[25]ANALISIS STO DGO'!#REF!</definedName>
    <definedName name="gherg" hidden="1">'[25]ANALISIS STO DGO'!#REF!</definedName>
    <definedName name="ghf" hidden="1">'[25]ANALISIS STO DGO'!#REF!</definedName>
    <definedName name="ghfd" hidden="1">'[25]ANALISIS STO DGO'!#REF!</definedName>
    <definedName name="ghfdg" hidden="1">#REF!</definedName>
    <definedName name="GHFG" hidden="1">'[25]ANALISIS STO DGO'!#REF!</definedName>
    <definedName name="ghfgh" hidden="1">'[25]ANALISIS STO DGO'!#REF!</definedName>
    <definedName name="GHFGHF" hidden="1">'[25]ANALISIS STO DGO'!#REF!</definedName>
    <definedName name="ghfghfgfg" hidden="1">'[25]ANALISIS STO DGO'!#REF!</definedName>
    <definedName name="ghfghfghfhthth" hidden="1">#REF!</definedName>
    <definedName name="GHFHFGHFGGFGFHFH" hidden="1">'[25]ANALISIS STO DGO'!#REF!</definedName>
    <definedName name="ghftt" hidden="1">'[25]ANALISIS STO DGO'!#REF!</definedName>
    <definedName name="ghg" hidden="1">#REF!</definedName>
    <definedName name="ghgfhfghfgh" hidden="1">'[25]ANALISIS STO DGO'!#REF!</definedName>
    <definedName name="ghj" hidden="1">'[25]ANALISIS STO DGO'!#REF!</definedName>
    <definedName name="GHJGH" hidden="1">'[19]ANALISIS STO DGO'!#REF!</definedName>
    <definedName name="GHJGHJ" hidden="1">'[25]ANALISIS STO DGO'!#REF!</definedName>
    <definedName name="GHJGHJGGF" hidden="1">'[25]ANALISIS STO DGO'!#REF!</definedName>
    <definedName name="ghjghjghjk" hidden="1">'[25]ANALISIS STO DGO'!#REF!</definedName>
    <definedName name="ghjghjjh" hidden="1">'[25]ANALISIS STO DGO'!#REF!</definedName>
    <definedName name="ghjk" hidden="1">'[25]ANALISIS STO DGO'!#REF!</definedName>
    <definedName name="ghjm" hidden="1">'[25]ANALISIS STO DGO'!#REF!</definedName>
    <definedName name="ghk" hidden="1">'[25]ANALISIS STO DGO'!#REF!</definedName>
    <definedName name="ghkhjk" hidden="1">'[25]ANALISIS STO DGO'!#REF!</definedName>
    <definedName name="ghm" hidden="1">'[25]ANALISIS STO DGO'!#REF!</definedName>
    <definedName name="ghmk" hidden="1">'[25]ANALISIS STO DGO'!#REF!</definedName>
    <definedName name="GHN" hidden="1">'[25]ANALISIS STO DGO'!#REF!</definedName>
    <definedName name="ghnd" hidden="1">'[25]ANALISIS STO DGO'!#REF!</definedName>
    <definedName name="ghnjfg" hidden="1">'[25]ANALISIS STO DGO'!#REF!</definedName>
    <definedName name="GHNRF" hidden="1">'[25]ANALISIS STO DGO'!#REF!</definedName>
    <definedName name="ghr" hidden="1">'[25]ANALISIS STO DGO'!#REF!</definedName>
    <definedName name="GHRTHYRTH" hidden="1">[2]A!#REF!</definedName>
    <definedName name="gissel">#REF!</definedName>
    <definedName name="gj" hidden="1">'[25]ANALISIS STO DGO'!#REF!</definedName>
    <definedName name="gjfgdtfghsrhd" hidden="1">'[25]ANALISIS STO DGO'!#REF!</definedName>
    <definedName name="gjhg" hidden="1">'[25]ANALISIS STO DGO'!#REF!</definedName>
    <definedName name="gjhghjgjh" hidden="1">'[25]ANALISIS STO DGO'!#REF!</definedName>
    <definedName name="gjhjg" hidden="1">'[25]ANALISIS STO DGO'!#REF!</definedName>
    <definedName name="gjk" hidden="1">#REF!</definedName>
    <definedName name="gjkghkgkghjkgjhk" hidden="1">'[25]ANALISIS STO DGO'!#REF!</definedName>
    <definedName name="gjm" hidden="1">'[25]ANALISIS STO DGO'!#REF!</definedName>
    <definedName name="gjtyj" hidden="1">'[25]ANALISIS STO DGO'!#REF!</definedName>
    <definedName name="gk" hidden="1">'[25]ANALISIS STO DGO'!#REF!</definedName>
    <definedName name="gkhjk" hidden="1">'[25]ANALISIS STO DGO'!#REF!</definedName>
    <definedName name="gkhjkh" hidden="1">'[25]ANALISIS STO DGO'!#REF!</definedName>
    <definedName name="glagua">'[59]Analisis Unit. '!$F$43</definedName>
    <definedName name="glob">'[18]Pres. '!#REF!</definedName>
    <definedName name="GLOB6INST">[29]Analisis!$F$436</definedName>
    <definedName name="GLOB8INST">[29]Analisis!$F$441</definedName>
    <definedName name="globo">'[86]Pres. Adic.Y'!$E$43</definedName>
    <definedName name="GLOBO6">[27]Materiales!$E$55</definedName>
    <definedName name="GLOBO8">[27]Materiales!$E$56</definedName>
    <definedName name="glpintura">'[59]Analisis Unit. '!$F$49</definedName>
    <definedName name="gn" hidden="1">'[26]ANALISIS STO DGO'!#REF!</definedName>
    <definedName name="gnv" hidden="1">'[25]ANALISIS STO DGO'!#REF!</definedName>
    <definedName name="GOSEI" hidden="1">#REF!</definedName>
    <definedName name="got">[53]Analisis!$E$800</definedName>
    <definedName name="GOTERO">[32]Análisis!$H$1790</definedName>
    <definedName name="Gotero.Colgante">#REF!</definedName>
    <definedName name="GOTEROCOL">#REF!</definedName>
    <definedName name="GOTEROCOLGANTE">[28]Analisis!$F$1064</definedName>
    <definedName name="GOTERORAN">#REF!</definedName>
    <definedName name="GOTERORANURA">[29]Analisis!$F$889</definedName>
    <definedName name="GRAA_LAV_CLASIF">#REF!</definedName>
    <definedName name="grader">#REF!</definedName>
    <definedName name="GRADER12G">#REF!</definedName>
    <definedName name="graderm">#REF!</definedName>
    <definedName name="graf" localSheetId="0" hidden="1">{#N/A,#N/A,TRUE,"Cert.Global";#N/A,#N/A,TRUE,"Cert. M&amp;C";#N/A,#N/A,TRUE,"Cert. Engineering";#N/A,#N/A,TRUE,"Cert. Procurement ";#N/A,#N/A,TRUE,"Cert. Constr. Manag."}</definedName>
    <definedName name="graf" hidden="1">{#N/A,#N/A,TRUE,"Cert.Global";#N/A,#N/A,TRUE,"Cert. M&amp;C";#N/A,#N/A,TRUE,"Cert. Engineering";#N/A,#N/A,TRUE,"Cert. Procurement ";#N/A,#N/A,TRUE,"Cert. Constr. Manag."}</definedName>
    <definedName name="GRANITO">[60]Analisis!$E$157</definedName>
    <definedName name="granito.Blaco.piso">#REF!</definedName>
    <definedName name="Granito.Blanco">#REF!</definedName>
    <definedName name="GRANITO_30x30">#REF!</definedName>
    <definedName name="GRANITO_40x40">#REF!</definedName>
    <definedName name="GRANITO_FONDO_BCO_30x30">#REF!</definedName>
    <definedName name="GRANITO_FONDO_GRIS">#REF!</definedName>
    <definedName name="GRANITO30X30">[29]Analisis!$F$1467</definedName>
    <definedName name="granitopulbricri">'[30]MANO DE OBRA'!$D$77</definedName>
    <definedName name="granp">'[86]Pres. Adic.Y'!$E$202</definedName>
    <definedName name="Granzote">#REF!</definedName>
    <definedName name="GRANZOTEF">#REF!</definedName>
    <definedName name="GRANZOTEG">#REF!</definedName>
    <definedName name="GRAVA">#REF!</definedName>
    <definedName name="Grava_¾____½__triturada">[34]Ins!$E$48</definedName>
    <definedName name="Grava_de_1_2__3_4__Clasificada">#REF!</definedName>
    <definedName name="GRAVA38">#REF!</definedName>
    <definedName name="GRAVACOM">#REF!</definedName>
    <definedName name="GRAVAL">#REF!</definedName>
    <definedName name="Gravilla">#REF!</definedName>
    <definedName name="Gravilla_1_2__3_16__Clasificada">#REF!</definedName>
    <definedName name="Gravilla_de_3_4__3_8__Clasificada">#REF!</definedName>
    <definedName name="Gravilla3.8">#REF!</definedName>
    <definedName name="GRUA">#REF!</definedName>
    <definedName name="Grúa_Manitowoc_2900">#REF!</definedName>
    <definedName name="Grúa_Manitowoc_2900_2">#N/A</definedName>
    <definedName name="Grúa_Manitowoc_2900_3">#N/A</definedName>
    <definedName name="GRUPO">#REF!</definedName>
    <definedName name="gs" hidden="1">'[25]ANALISIS STO DGO'!#REF!</definedName>
    <definedName name="gsa" hidden="1">'[25]ANALISIS STO DGO'!#REF!</definedName>
    <definedName name="gsgsgsdgs" hidden="1">'[25]ANALISIS STO DGO'!#REF!</definedName>
    <definedName name="gsgsgsds" hidden="1">'[25]ANALISIS STO DGO'!#REF!</definedName>
    <definedName name="gt" hidden="1">'[25]ANALISIS STO DGO'!#REF!</definedName>
    <definedName name="GTE" hidden="1">'[25]ANALISIS STO DGO'!#REF!</definedName>
    <definedName name="GTER" hidden="1">'[25]ANALISIS STO DGO'!#REF!</definedName>
    <definedName name="GTERTERTE" hidden="1">'[25]ANALISIS STO DGO'!#REF!</definedName>
    <definedName name="gtfw" hidden="1">'[25]ANALISIS STO DGO'!#REF!</definedName>
    <definedName name="gtfwe" hidden="1">#REF!</definedName>
    <definedName name="gthetr" hidden="1">'[56]ANALISIS STO DGO'!#REF!</definedName>
    <definedName name="gtuy" hidden="1">'[25]ANALISIS STO DGO'!#REF!</definedName>
    <definedName name="gtwe" hidden="1">'[25]ANALISIS STO DGO'!#REF!</definedName>
    <definedName name="GUANTES">[30]INSUMO!$D$424</definedName>
    <definedName name="guarderas">#REF!</definedName>
    <definedName name="GUIAANT">[22]Herram!$H$2</definedName>
    <definedName name="gv" hidden="1">'[25]ANALISIS STO DGO'!#REF!</definedName>
    <definedName name="gvnd" hidden="1">'[26]ANALISIS STO DGO'!#REF!</definedName>
    <definedName name="GWE" hidden="1">'[25]ANALISIS STO DGO'!#REF!</definedName>
    <definedName name="gwertwetgewr" hidden="1">'[25]ANALISIS STO DGO'!#REF!</definedName>
    <definedName name="gyhum" hidden="1">'[25]ANALISIS STO DGO'!#REF!</definedName>
    <definedName name="gyjy" hidden="1">'[25]ANALISIS STO DGO'!#REF!</definedName>
    <definedName name="H">#REF!</definedName>
    <definedName name="H140KG">#REF!</definedName>
    <definedName name="H1961.">#REF!</definedName>
    <definedName name="H2126_">'[15]A.U. (2)'!#REF!</definedName>
    <definedName name="H240KG">#REF!</definedName>
    <definedName name="ha">#REF!</definedName>
    <definedName name="HA.CA.01.">'[71]R.A.U.'!$F$51</definedName>
    <definedName name="HA.PED">#REF!</definedName>
    <definedName name="HA.VA.01.">'[71]R.A.U.'!$F$52</definedName>
    <definedName name="HA.ZAB8.01.">'[71]R.A.U.'!$F$50</definedName>
    <definedName name="haa">#REF!</definedName>
    <definedName name="HAANT4015124238">#REF!</definedName>
    <definedName name="HAANT4015180238">#REF!</definedName>
    <definedName name="HAANT4015210238">#REF!</definedName>
    <definedName name="HAANT4015240238">#REF!</definedName>
    <definedName name="HAARLOS">'[8]Anal. horm.'!#REF!</definedName>
    <definedName name="HAASC1">[8]Volumenes!#REF!</definedName>
    <definedName name="HAC40X30">'[8]Anal. horm.'!#REF!</definedName>
    <definedName name="HACHA">#REF!</definedName>
    <definedName name="HACO10">[8]Volumenes!#REF!</definedName>
    <definedName name="HACO11">[8]Volumenes!#REF!</definedName>
    <definedName name="HACO12">[8]Volumenes!#REF!</definedName>
    <definedName name="haco2.7">'[8]Anal. horm.'!#REF!</definedName>
    <definedName name="HACO3">'[8]Anal. horm.'!#REF!</definedName>
    <definedName name="haco3.1">[8]Volumenes!#REF!</definedName>
    <definedName name="haco3.10">[8]Volumenes!#REF!</definedName>
    <definedName name="haco3.11">[8]Volumenes!#REF!</definedName>
    <definedName name="haco3.12">[8]Volumenes!#REF!</definedName>
    <definedName name="haco3.2">[8]Volumenes!#REF!</definedName>
    <definedName name="haco3.3">[8]Volumenes!#REF!</definedName>
    <definedName name="haco3.4">[8]Volumenes!#REF!</definedName>
    <definedName name="haco3.5">[8]Volumenes!#REF!</definedName>
    <definedName name="haco3.6">[8]Volumenes!#REF!</definedName>
    <definedName name="haco3.7">[8]Volumenes!#REF!</definedName>
    <definedName name="haco3.8">[8]Volumenes!#REF!</definedName>
    <definedName name="haco3.9">[8]Volumenes!#REF!</definedName>
    <definedName name="HACO30X30">'[8]Anal. horm.'!#REF!</definedName>
    <definedName name="HACO40X30">'[8]Anal. horm.'!#REF!</definedName>
    <definedName name="HACO40X60">'[8]Anal. horm.'!#REF!</definedName>
    <definedName name="HACO5">[8]Volumenes!#REF!</definedName>
    <definedName name="HACO6">[8]Volumenes!#REF!</definedName>
    <definedName name="HACO7">[8]Volumenes!#REF!</definedName>
    <definedName name="HACO8">[8]Volumenes!#REF!</definedName>
    <definedName name="HACO9">[8]Volumenes!#REF!</definedName>
    <definedName name="HACOAMAR">'[8]Anal. horm.'!#REF!</definedName>
    <definedName name="HACOC2">'[8]Anal. horm.'!#REF!</definedName>
    <definedName name="HACOL1">'[8]Anal. horm.'!#REF!</definedName>
    <definedName name="HACOL20201244041238A20LIG">#REF!</definedName>
    <definedName name="HACOL20201244041238A20MANO">#REF!</definedName>
    <definedName name="HACOL20201244043814A20LIG">#REF!</definedName>
    <definedName name="HACOL20201244043814A20MANO">#REF!</definedName>
    <definedName name="HACOL2020180404122538A20">#REF!</definedName>
    <definedName name="HACOL20201804041238A20">#REF!</definedName>
    <definedName name="HACOL2020180604122538A20">#REF!</definedName>
    <definedName name="HACOL20201806041238A20">#REF!</definedName>
    <definedName name="HACOL20301244041238A20LIG">#REF!</definedName>
    <definedName name="HACOL20301244041238A20MANO">#REF!</definedName>
    <definedName name="HACOL2030180604122538A20">#REF!</definedName>
    <definedName name="HACOL20301806041238A20">#REF!</definedName>
    <definedName name="HACOL2040CISTCONTRA">#REF!</definedName>
    <definedName name="HACOL2040PORTCISTCONTRA">#REF!</definedName>
    <definedName name="HACOL2DO">'[8]Anal. horm.'!#REF!</definedName>
    <definedName name="HACOL30301244081238A20LIG">#REF!</definedName>
    <definedName name="HACOL30301244081238A20MANO">#REF!</definedName>
    <definedName name="HACOL3030180408122538A30">#REF!</definedName>
    <definedName name="HACOL3030180408122538A30PORT">#REF!</definedName>
    <definedName name="HACOL30301804081238A30">#REF!</definedName>
    <definedName name="HACOL30301804081238A30PORT">#REF!</definedName>
    <definedName name="HACOL3030180608122538A30">#REF!</definedName>
    <definedName name="HACOL3030180608122538A30PORT">#REF!</definedName>
    <definedName name="HACOL30301806081238A30">#REF!</definedName>
    <definedName name="HACOL30301806081238A30PORT">#REF!</definedName>
    <definedName name="HACOL30302104043438A30">#REF!</definedName>
    <definedName name="HACOL30302104043438A30PORT">#REF!</definedName>
    <definedName name="HACOL30302106043438A30">#REF!</definedName>
    <definedName name="HACOL30302106043438A30PORT">#REF!</definedName>
    <definedName name="HACOL30302404043438A30">#REF!</definedName>
    <definedName name="HACOL30302404043438A30PORT">#REF!</definedName>
    <definedName name="HACOL30302406043438A30">#REF!</definedName>
    <definedName name="HACOL30302406043438A30PORT">#REF!</definedName>
    <definedName name="HACOL30401244043438A30LIG">#REF!</definedName>
    <definedName name="HACOL30401244043438A30MANO">#REF!</definedName>
    <definedName name="HACOL30401804043438A30">#REF!</definedName>
    <definedName name="HACOL30401804043438A30PORT">#REF!</definedName>
    <definedName name="HACOL30401806043438A30">#REF!</definedName>
    <definedName name="HACOL30401806043438A30PORT">#REF!</definedName>
    <definedName name="HACOL30402104043438A30">#REF!</definedName>
    <definedName name="HACOL30402104043438A30PORT">#REF!</definedName>
    <definedName name="HACOL30402106043438A30">#REF!</definedName>
    <definedName name="HACOL30402106043438A30PORT">#REF!</definedName>
    <definedName name="HACOL30402404043438A30">#REF!</definedName>
    <definedName name="HACOL30402404043438A30PORT">#REF!</definedName>
    <definedName name="HACOL30402406043438A30">#REF!</definedName>
    <definedName name="HACOL30402406043438A30PORT">#REF!</definedName>
    <definedName name="HACOL3040ENTRADAESTECONTRA">#REF!</definedName>
    <definedName name="HACOL40401244041243438A20LIG">#REF!</definedName>
    <definedName name="HACOL40401244041243438A20MANO">#REF!</definedName>
    <definedName name="HACOL4040180404124342538A20">#REF!</definedName>
    <definedName name="HACOL4040180404124342538A20PORT">#REF!</definedName>
    <definedName name="HACOL40401804041243438A20">#REF!</definedName>
    <definedName name="HACOL40401804041243438A20PORT">#REF!</definedName>
    <definedName name="HACOL4040180604124342538A30">#REF!</definedName>
    <definedName name="HACOL4040180604124342538A30PORT">#REF!</definedName>
    <definedName name="HACOL40401806041243438A30">#REF!</definedName>
    <definedName name="HACOL40401806041243438A30PORT">#REF!</definedName>
    <definedName name="HACOL4040210404122543438A20">#REF!</definedName>
    <definedName name="HACOL4040210404122543438A20PORT">#REF!</definedName>
    <definedName name="HACOL40402104041243438A20">#REF!</definedName>
    <definedName name="HACOL40402104041243438A20PORT">#REF!</definedName>
    <definedName name="HACOL4040210604122543438A30">#REF!</definedName>
    <definedName name="HACOL4040210604122543438A30PORT">#REF!</definedName>
    <definedName name="HACOL40402106041243438A30">#REF!</definedName>
    <definedName name="HACOL40402106041243438A30PORT">#REF!</definedName>
    <definedName name="HACOL4040240404122543438A20">#REF!</definedName>
    <definedName name="HACOL4040240404122543438A20PORT">#REF!</definedName>
    <definedName name="HACOL40402404041243438A20">#REF!</definedName>
    <definedName name="HACOL40402404041243438A20PORT">#REF!</definedName>
    <definedName name="HACOL4040240604122543438A30">#REF!</definedName>
    <definedName name="HACOL4040240604122543438A30PORT">#REF!</definedName>
    <definedName name="HACOL40402406041243438A30">#REF!</definedName>
    <definedName name="HACOL40402406041243438A30PORT">#REF!</definedName>
    <definedName name="HACOL40X40">'[8]Anal. horm.'!#REF!</definedName>
    <definedName name="HACOL40X602DO">'[8]Anal. horm.'!#REF!</definedName>
    <definedName name="HACOL5050124404344138A20LIG">#REF!</definedName>
    <definedName name="HACOL5050124404344138A20MANO">#REF!</definedName>
    <definedName name="HACOL5050180404344138A20">#REF!</definedName>
    <definedName name="HACOL5050180404344138A20PORT">#REF!</definedName>
    <definedName name="HACOL5050180604344138A20">#REF!</definedName>
    <definedName name="HACOL5050180604344138A20PORT">#REF!</definedName>
    <definedName name="HACOL5050210404344138A20">#REF!</definedName>
    <definedName name="HACOL5050210404344138A20PORT">#REF!</definedName>
    <definedName name="HACOL5050210604344138A20">#REF!</definedName>
    <definedName name="HACOL5050210604344138A20PORT">#REF!</definedName>
    <definedName name="HACOL5050240404344138A20">#REF!</definedName>
    <definedName name="HACOL5050240404344138A20PORT">#REF!</definedName>
    <definedName name="HACOL5050240604344138A20">#REF!</definedName>
    <definedName name="HACOL5050240604344138A20PORT">#REF!</definedName>
    <definedName name="HACOL60601244012138A20LIG">#REF!</definedName>
    <definedName name="HACOL60601244012138A20MANO">#REF!</definedName>
    <definedName name="HACOL60601804012138A20">#REF!</definedName>
    <definedName name="HACOL60601804012138A30PORT">#REF!</definedName>
    <definedName name="HACOL60601806012138A30">#REF!</definedName>
    <definedName name="HACOL60601806012138A30PORT">#REF!</definedName>
    <definedName name="HACOL60602104012138A20">#REF!</definedName>
    <definedName name="HACOL60602104012138A30PORT">#REF!</definedName>
    <definedName name="HACOL60602106012138A30">#REF!</definedName>
    <definedName name="HACOL60602106012138A30PORT">#REF!</definedName>
    <definedName name="HACOL60602404012138A20">#REF!</definedName>
    <definedName name="HACOL60602404012138A20PORT">#REF!</definedName>
    <definedName name="HACOL60602406012138A20">#REF!</definedName>
    <definedName name="HACOL60602406012138A20PORT">#REF!</definedName>
    <definedName name="HACOLA15201244043814A20LIG">#REF!</definedName>
    <definedName name="HACOLA15201244043814A20MANO">#REF!</definedName>
    <definedName name="HACOLA15201244043838A20LIG">#REF!</definedName>
    <definedName name="HACOLA15201244043838A20MANO">#REF!</definedName>
    <definedName name="HACOLA20201244043814A20LIG">#REF!</definedName>
    <definedName name="HACOLA20201244043814A20MANO">#REF!</definedName>
    <definedName name="HACOLAM">'[8]Anal. horm.'!#REF!</definedName>
    <definedName name="HACOLC3">'[8]Anal. horm.'!#REF!</definedName>
    <definedName name="HADIN10201244023821214A20LIG">#REF!</definedName>
    <definedName name="HADIN10201244023821214A20MANO">#REF!</definedName>
    <definedName name="HADIN10201804023821214A20">#REF!</definedName>
    <definedName name="HADIN15201244023831214A20LIG">#REF!</definedName>
    <definedName name="HADIN15201244023831214A20MANO">#REF!</definedName>
    <definedName name="HADIN15201244023831238A20LIG">#REF!</definedName>
    <definedName name="HADIN15201244023831238A20MANO">#REF!</definedName>
    <definedName name="HADIN15201804023831214A20">#REF!</definedName>
    <definedName name="HADIN20201244023831238A20LIG">#REF!</definedName>
    <definedName name="HADIN20201244023831238A20MANO">#REF!</definedName>
    <definedName name="HADIN20201804023831238A20">#REF!</definedName>
    <definedName name="haesc2">[8]Volumenes!#REF!</definedName>
    <definedName name="hai">#REF!</definedName>
    <definedName name="haii">#REF!</definedName>
    <definedName name="haiii">#REF!</definedName>
    <definedName name="haiiii">#REF!</definedName>
    <definedName name="HALOINC">'[8]Anal. horm.'!#REF!</definedName>
    <definedName name="HALOPLA">#REF!</definedName>
    <definedName name="HALOPLATE">#REF!</definedName>
    <definedName name="HALOPLATE12">'[8]Anal. horm.'!#REF!</definedName>
    <definedName name="HALOS1">[8]Volumenes!#REF!</definedName>
    <definedName name="HALOS10124403825A25LIGW">#REF!</definedName>
    <definedName name="HALOS101244038A25LIGW">#REF!</definedName>
    <definedName name="HALOS10124603825A25LIGW">#REF!</definedName>
    <definedName name="HALOS101246038A25LIGW">#REF!</definedName>
    <definedName name="HALOS10180403825A25">#REF!</definedName>
    <definedName name="HALOS101804038A25">#REF!</definedName>
    <definedName name="HALOS10180603825A25">#REF!</definedName>
    <definedName name="HALOS101806038A25">#REF!</definedName>
    <definedName name="HALOS12124403825A25LIGW">#REF!</definedName>
    <definedName name="HALOS121244038A25LIGW">#REF!</definedName>
    <definedName name="HALOS12124603825A25LIGW">#REF!</definedName>
    <definedName name="HALOS121246038A25LIGW">#REF!</definedName>
    <definedName name="HALOS12180403825A25">#REF!</definedName>
    <definedName name="HALOS121804038A25">#REF!</definedName>
    <definedName name="HALOS12180603825A25">#REF!</definedName>
    <definedName name="HALOS121806038A25">#REF!</definedName>
    <definedName name="HALOSAQUIEBRASOLCONTRA">#REF!</definedName>
    <definedName name="HALSUPCISCONTRA">#REF!</definedName>
    <definedName name="ham">#REF!</definedName>
    <definedName name="HAMRAMPACONTRA">#REF!</definedName>
    <definedName name="HAMU1">[8]Volumenes!#REF!</definedName>
    <definedName name="hamu2">[8]Volumenes!#REF!</definedName>
    <definedName name="HAMUESC">'[8]Anal. horm.'!#REF!</definedName>
    <definedName name="HAMUR08210MALLAD2.31001CAR">#REF!</definedName>
    <definedName name="HAMUR15180403825A20X202CAR">#REF!</definedName>
    <definedName name="HAMUR151804038A20X202CAR">#REF!</definedName>
    <definedName name="HAMUR15180603825A20X202CAR">#REF!</definedName>
    <definedName name="HAMUR151806038A20X202CAR">#REF!</definedName>
    <definedName name="HAMUR15210403825A20X202CAR">#REF!</definedName>
    <definedName name="HAMUR152104038A20X202CAR">#REF!</definedName>
    <definedName name="HAMUR15210603825A20X202CAR">#REF!</definedName>
    <definedName name="HAMUR152106038A20X202CAR">#REF!</definedName>
    <definedName name="HAMUR15240403825A20X202CAR">#REF!</definedName>
    <definedName name="HAMUR152404038A20X202CAR">#REF!</definedName>
    <definedName name="HAMUR15240603825A20X202CAR">#REF!</definedName>
    <definedName name="HAMUR152406038A20X202CAR">#REF!</definedName>
    <definedName name="HAMUR20180403825A20X202CAR">#REF!</definedName>
    <definedName name="HAMUR201804038A20X202CAR">#REF!</definedName>
    <definedName name="HAMUR20180603825A20X202CAR">#REF!</definedName>
    <definedName name="HAMUR201806038A20X202CAR">#REF!</definedName>
    <definedName name="HAMUR20210401225A10X102CAR">#REF!</definedName>
    <definedName name="HAMUR20210401225A20X202CAR">#REF!</definedName>
    <definedName name="HAMUR202104012A10X102CAR">#REF!</definedName>
    <definedName name="HAMUR202104012A20X202CAR">#REF!</definedName>
    <definedName name="HAMUR20210403825A20X202CAR">#REF!</definedName>
    <definedName name="HAMUR202104038A20X202CAR">#REF!</definedName>
    <definedName name="HAMUR20210601225A10X102CAR">#REF!</definedName>
    <definedName name="HAMUR20210601225A20X202CAR">#REF!</definedName>
    <definedName name="HAMUR202106012A10X102CAR">#REF!</definedName>
    <definedName name="HAMUR202106012A20X202CAR">#REF!</definedName>
    <definedName name="HAMUR20210603825A20X202CAR">#REF!</definedName>
    <definedName name="HAMUR202106038A20X202CAR">#REF!</definedName>
    <definedName name="HAMUR20240401225A10X102CAR">#REF!</definedName>
    <definedName name="HAMUR20240401225A20X202CAR">#REF!</definedName>
    <definedName name="HAMUR202404012A10X102CAR">#REF!</definedName>
    <definedName name="HAMUR202404012A20X202CAR">#REF!</definedName>
    <definedName name="HAMUR20240601225A10X102CAR">#REF!</definedName>
    <definedName name="HAMUR20240601225A20X202CAR">#REF!</definedName>
    <definedName name="HAMUR202406012A10X102CAR">#REF!</definedName>
    <definedName name="HAMUR202406012A20X202CAR">#REF!</definedName>
    <definedName name="HAPEDCONTRA">#REF!</definedName>
    <definedName name="HAPISO38A20AD124ESP10">#REF!</definedName>
    <definedName name="HAPISO38A20AD124ESP12">#REF!</definedName>
    <definedName name="HAPISO38A20AD124ESP15">#REF!</definedName>
    <definedName name="HAPISO38A20AD124ESP20">#REF!</definedName>
    <definedName name="HAPISO38A20AD140ESP10">#REF!</definedName>
    <definedName name="HAPISO38A20AD140ESP12">#REF!</definedName>
    <definedName name="HAPISO38A20AD140ESP15">#REF!</definedName>
    <definedName name="HAPISO38A20AD140ESP20">#REF!</definedName>
    <definedName name="HAPISO38A20AD180ESP10">#REF!</definedName>
    <definedName name="HAPISO38A20AD180ESP12">#REF!</definedName>
    <definedName name="HAPISO38A20AD180ESP15">#REF!</definedName>
    <definedName name="HAPISO38A20AD180ESP20">#REF!</definedName>
    <definedName name="HAPISO38A20AD210ESP10">#REF!</definedName>
    <definedName name="HAPISO38A20AD210ESP12">#REF!</definedName>
    <definedName name="HAPISO38A20AD210ESP15">#REF!</definedName>
    <definedName name="HAPISO38A20AD210ESP20">#REF!</definedName>
    <definedName name="HARAMP">'[8]Anal. horm.'!#REF!</definedName>
    <definedName name="HARAMPA12124401225A2038A20LIGWIN">#REF!</definedName>
    <definedName name="HARAMPA12124401225A2038A20MANO">#REF!</definedName>
    <definedName name="HARAMPA121244012A2038A20LIGWIN">#REF!</definedName>
    <definedName name="HARAMPA121244012A2038A20MANO">#REF!</definedName>
    <definedName name="HARAMPA12124601225A2038A20LIGWIN">#REF!</definedName>
    <definedName name="HARAMPA12124601225A2038A20MANO">#REF!</definedName>
    <definedName name="HARAMPA121246012A2038A20LIGWIN">#REF!</definedName>
    <definedName name="HARAMPA121246012A2038A20MANO">#REF!</definedName>
    <definedName name="HARAMPA12180401225A2038A20">#REF!</definedName>
    <definedName name="HARAMPA121804012A2038A20">#REF!</definedName>
    <definedName name="HARAMPA12180601225A2038A20">#REF!</definedName>
    <definedName name="HARAMPA121806012A2038A20">#REF!</definedName>
    <definedName name="HARAMPA12210401225A2038A20">#REF!</definedName>
    <definedName name="HARAMPA122104012A2038A20">#REF!</definedName>
    <definedName name="HARAMPA12210601225A2038A20">#REF!</definedName>
    <definedName name="HARAMPA122106012A2038A20">#REF!</definedName>
    <definedName name="HARAMPA12240401225A2038A20">#REF!</definedName>
    <definedName name="HARAMPA122404012A2038A20">#REF!</definedName>
    <definedName name="HARAMPA12240601225A2038A20">#REF!</definedName>
    <definedName name="HARAMPA122406012A2038A20">#REF!</definedName>
    <definedName name="HARAMPAESCCONTRA">#REF!</definedName>
    <definedName name="HARAMPAVEHCONTRA">#REF!</definedName>
    <definedName name="HASTA">#REF!</definedName>
    <definedName name="HAVA15201244043814A20LIG">#REF!</definedName>
    <definedName name="HAVA15201244043814A20MANO">#REF!</definedName>
    <definedName name="HAVA20201244043838A20LIG">#REF!</definedName>
    <definedName name="HAVA20201244043838A20MANO">#REF!</definedName>
    <definedName name="HAVABARANDACONTRA">#REF!</definedName>
    <definedName name="HAVACORONACISTCONTRA">#REF!</definedName>
    <definedName name="HAVAD">#REF!</definedName>
    <definedName name="HAVI20X50">'[8]Anal. horm.'!#REF!</definedName>
    <definedName name="HAVI25X50">'[8]Anal. horm.'!#REF!</definedName>
    <definedName name="HAVIGA20401244033423838A20LIGWIN">#REF!</definedName>
    <definedName name="HAVIGA20401246033423838A20LIGWIN">#REF!</definedName>
    <definedName name="HAVIGA20401804033423838A20">#REF!</definedName>
    <definedName name="HAVIGA20401804033423838A20POR">#REF!</definedName>
    <definedName name="HAVIGA20401806033423838A20">#REF!</definedName>
    <definedName name="HAVIGA20401806033423838A20POR">#REF!</definedName>
    <definedName name="HAVIGA20402104033423838A20">#REF!</definedName>
    <definedName name="HAVIGA20402104033423838A20POR">#REF!</definedName>
    <definedName name="HAVIGA20402106033423838A20">#REF!</definedName>
    <definedName name="HAVIGA20402106033423838A20POR">#REF!</definedName>
    <definedName name="HAVIGA20402404033423838A20">#REF!</definedName>
    <definedName name="HAVIGA20402404033423838A20POR">#REF!</definedName>
    <definedName name="HAVIGA20402406033423838A20">#REF!</definedName>
    <definedName name="HAVIGA20402406033423838A20POR">#REF!</definedName>
    <definedName name="HAVIGA25501244043423838A25LIGWIN">#REF!</definedName>
    <definedName name="HAVIGA25501246043423838A25LIGWIN">#REF!</definedName>
    <definedName name="HAVIGA25501804043423838A25">#REF!</definedName>
    <definedName name="HAVIGA25501804043423838A25POR">#REF!</definedName>
    <definedName name="HAVIGA25501806043423838A25">#REF!</definedName>
    <definedName name="HAVIGA25501806043423838A25POR">#REF!</definedName>
    <definedName name="HAVIGA25502104043423838A25">#REF!</definedName>
    <definedName name="HAVIGA25502104043423838A25POR">#REF!</definedName>
    <definedName name="HAVIGA25502106043423838A25">#REF!</definedName>
    <definedName name="HAVIGA25502106043423838A25POR">#REF!</definedName>
    <definedName name="HAVIGA25502404043423838A25">#REF!</definedName>
    <definedName name="HAVIGA25502404043423838A25POR">#REF!</definedName>
    <definedName name="HAVIGA25502406043423838A25">#REF!</definedName>
    <definedName name="HAVIGA25502406043423838A25POR">#REF!</definedName>
    <definedName name="HAVIGA3060124404123838A25LIGWIN">#REF!</definedName>
    <definedName name="HAVIGA3060124604123838A25LIGWIN">#REF!</definedName>
    <definedName name="HAVIGA3060180404123838A25">#REF!</definedName>
    <definedName name="HAVIGA3060180404123838A25POR">#REF!</definedName>
    <definedName name="HAVIGA3060180604123838A25">#REF!</definedName>
    <definedName name="HAVIGA3060180604123838A25POR">#REF!</definedName>
    <definedName name="HAVIGA3060210404123838A25">#REF!</definedName>
    <definedName name="HAVIGA3060210404123838A25POR">#REF!</definedName>
    <definedName name="HAVIGA3060210604123838A25">#REF!</definedName>
    <definedName name="HAVIGA3060210604123838A25POR">#REF!</definedName>
    <definedName name="HAVIGA3060240404123838A25">#REF!</definedName>
    <definedName name="HAVIGA3060240404123838A25POR">#REF!</definedName>
    <definedName name="HAVIGA3060240604123838A25">#REF!</definedName>
    <definedName name="HAVIGA3060240604123838A25POR">#REF!</definedName>
    <definedName name="HAVIGA408012440512122538A25LIGWIN">#REF!</definedName>
    <definedName name="HAVIGA4080124405121238A25LIGWIN">#REF!</definedName>
    <definedName name="HAVIGA4080124605121238A25LIGWIN">#REF!</definedName>
    <definedName name="HAVIGA4080180405121238A25">#REF!</definedName>
    <definedName name="HAVIGA4080180405121238A25POR">#REF!</definedName>
    <definedName name="HAVIGA408018060512122538A25">#REF!</definedName>
    <definedName name="HAVIGA408018060512122538A25POR">#REF!</definedName>
    <definedName name="HAVIGA4080180605121238A25">#REF!</definedName>
    <definedName name="HAVIGA4080180605121238A25POR">#REF!</definedName>
    <definedName name="HAVIGA4080210405121238A25">#REF!</definedName>
    <definedName name="HAVIGA4080210405121238A25por">#REF!</definedName>
    <definedName name="HAVIGA408021060512122538A25">#REF!</definedName>
    <definedName name="HAVIGA408021060512122538A25POR">#REF!</definedName>
    <definedName name="HAVIGA4080210605121238A25">#REF!</definedName>
    <definedName name="HAVIGA4080210605121238A25POR">#REF!</definedName>
    <definedName name="HAVIGA4080240405121238A25">#REF!</definedName>
    <definedName name="HAVIGA4080240405121238A25POR">#REF!</definedName>
    <definedName name="HAVIGA408024060512122538A25">#REF!</definedName>
    <definedName name="HAVIGA408024060512122538A25PORT">#REF!</definedName>
    <definedName name="HAVIGA4080240605121238A25">#REF!</definedName>
    <definedName name="HAVIGA4080240605121238A25POR">#REF!</definedName>
    <definedName name="HAVIVAR25A65">'[8]Anal. horm.'!#REF!</definedName>
    <definedName name="HAVPORTCISTCONTRA">#REF!</definedName>
    <definedName name="HAVRIOSTPONDCONTRA">#REF!</definedName>
    <definedName name="HAVUE4010124402383825A20LIGWIN">#REF!</definedName>
    <definedName name="HAVUE40101244023838A20LIGWIN">#REF!</definedName>
    <definedName name="HAVUE4010124602383825A20LIGWIN">#REF!</definedName>
    <definedName name="HAVUE40101246023838A20LIGWIN">#REF!</definedName>
    <definedName name="HAVUE4010180402383825A20">#REF!</definedName>
    <definedName name="HAVUE40101804023838A20">#REF!</definedName>
    <definedName name="HAVUE40101806023838A20">#REF!</definedName>
    <definedName name="HAVUE4012124402383825A20LIGWIN">#REF!</definedName>
    <definedName name="HAVUE40121244023838A20LIGWIN">#REF!</definedName>
    <definedName name="HAVUE4012124602383825A20LIGWIN">#REF!</definedName>
    <definedName name="HAVUE40121246023838A20LIGWIN">#REF!</definedName>
    <definedName name="HAVUE4012180402383825A20">#REF!</definedName>
    <definedName name="HAVUE40121804023838A20">#REF!</definedName>
    <definedName name="HAVUE4012180602383825A20">#REF!</definedName>
    <definedName name="HAVUE40121806023838A20">#REF!</definedName>
    <definedName name="HAVUELO10CONTRA">#REF!</definedName>
    <definedName name="haz" hidden="1">'[25]ANALISIS STO DGO'!#REF!</definedName>
    <definedName name="HAZA12">'[8]Anal. horm.'!#REF!</definedName>
    <definedName name="HAZCH301354081225C634ADLIG">#REF!</definedName>
    <definedName name="HAZCH3013540812C634ADLIG">#REF!</definedName>
    <definedName name="HAZCH301356081225C634ADLIG">#REF!</definedName>
    <definedName name="HAZCH3013560812C634ADLIG">#REF!</definedName>
    <definedName name="HAZCH301404081225C634AD">#REF!</definedName>
    <definedName name="HAZCH3014040812C634AD">#REF!</definedName>
    <definedName name="HAZCH301406081225C634AD">#REF!</definedName>
    <definedName name="HAZCH3014060812C634AD">#REF!</definedName>
    <definedName name="HAZCH301804081225C634AD">#REF!</definedName>
    <definedName name="HAZCH3018040812C634AD">#REF!</definedName>
    <definedName name="HAZCH301806081225C634AD">#REF!</definedName>
    <definedName name="HAZCH3018060812C634AD">#REF!</definedName>
    <definedName name="HAZCH302104081225C634AD">#REF!</definedName>
    <definedName name="HAZCH3021040812C634AD">#REF!</definedName>
    <definedName name="HAZCH302106081225C634AD">#REF!</definedName>
    <definedName name="HAZCH3021060812C634AD">#REF!</definedName>
    <definedName name="HAZCH302404081225C634AD">#REF!</definedName>
    <definedName name="HAZCH3024040812C634AD">#REF!</definedName>
    <definedName name="HAZCH302406081225C634AD">#REF!</definedName>
    <definedName name="HAZCH3024060812C634AD">#REF!</definedName>
    <definedName name="HAZCH35180401225A15ADC18342CAM">#REF!</definedName>
    <definedName name="HAZCH351804012A15ADC18342CAM">#REF!</definedName>
    <definedName name="HAZCH35180601225A15ADC18342CAM">#REF!</definedName>
    <definedName name="HAZCH351806012A15ADC18342CAM">#REF!</definedName>
    <definedName name="HAZCH35210401225A15ADC18342CAM">#REF!</definedName>
    <definedName name="HAZCH352104012A15ADC18342CAM">#REF!</definedName>
    <definedName name="HAZCH35210601225A15ADC18342CAM">#REF!</definedName>
    <definedName name="HAZCH352106012A15ADC18342CAM">#REF!</definedName>
    <definedName name="HAZCH35240401225A15ADC18342CAM">#REF!</definedName>
    <definedName name="HAZCH352404012A15ADC18342CAM">#REF!</definedName>
    <definedName name="HAZCH35240601225A15ADC18342CAM">#REF!</definedName>
    <definedName name="HAZCH352406012A15ADC18342CAM">#REF!</definedName>
    <definedName name="HAZCH4013540812C634ADLIG">#REF!</definedName>
    <definedName name="HAZCH4013560812C634ADLIG">#REF!</definedName>
    <definedName name="HAZCH401404081225C634AD">#REF!</definedName>
    <definedName name="HAZCH4014040812C634AD">#REF!</definedName>
    <definedName name="HAZCH401804081225C634AD">#REF!</definedName>
    <definedName name="HAZCH4018040812C634AD">#REF!</definedName>
    <definedName name="HAZCH402104081225C634AD">#REF!</definedName>
    <definedName name="HAZCH4021040812C634AD">#REF!</definedName>
    <definedName name="HAZCH402404081225C634AD">#REF!</definedName>
    <definedName name="HAZCH4024040812C634AD">#REF!</definedName>
    <definedName name="HAZCH402406081225C634AD">#REF!</definedName>
    <definedName name="HAZCH4024060812C634AD">#REF!</definedName>
    <definedName name="HAZCH601356081225C634ADLIG">#REF!</definedName>
    <definedName name="HAZCH6013560812C634ADLIG">#REF!</definedName>
    <definedName name="HAZCH601406081225C634AD">#REF!</definedName>
    <definedName name="HAZCH6014060812C634AD">#REF!</definedName>
    <definedName name="HAZCH601806081225C634AD">#REF!</definedName>
    <definedName name="HAZCH6018060812C634AD">#REF!</definedName>
    <definedName name="HAZCH602106081225C634AD">#REF!</definedName>
    <definedName name="HAZCH6021060812C634AD">#REF!</definedName>
    <definedName name="HAZCPONDCONTRA">#REF!</definedName>
    <definedName name="HAZFOSOCONTRA">#REF!</definedName>
    <definedName name="HAZM201512423838A30LIG">#REF!</definedName>
    <definedName name="HAZM301512423838A30LIG">#REF!</definedName>
    <definedName name="HAZM302012423838A25LIG">#REF!</definedName>
    <definedName name="HAZM302013523838A25LIG">#REF!</definedName>
    <definedName name="HAZM302014023838A25">#REF!</definedName>
    <definedName name="HAZM30X20180">#REF!</definedName>
    <definedName name="HAZM401512423838A30LIG">#REF!</definedName>
    <definedName name="HAZM452012433838A25LIG">#REF!</definedName>
    <definedName name="HAZM452013533838A25LIG">#REF!</definedName>
    <definedName name="HAZM452014033838A25">#REF!</definedName>
    <definedName name="HAZM452018033838A25">#REF!</definedName>
    <definedName name="HAZM452512433838A25LIG">#REF!</definedName>
    <definedName name="HAZM452513533838A25LIG">#REF!</definedName>
    <definedName name="HAZM452514033838A25">#REF!</definedName>
    <definedName name="HAZM452521033838A25">#REF!</definedName>
    <definedName name="HAZM452524033838A25">#REF!</definedName>
    <definedName name="HAZM45X25180">#REF!</definedName>
    <definedName name="HAZM602512433838A25LIG">#REF!</definedName>
    <definedName name="HAZM602513533838A25LIG">#REF!</definedName>
    <definedName name="HAZM602514033838A25">#REF!</definedName>
    <definedName name="HAZM602521033838A25">#REF!</definedName>
    <definedName name="HAZM602524033838A25">#REF!</definedName>
    <definedName name="HAZM60X25180">#REF!</definedName>
    <definedName name="HAZM8TIPVIGACISTCONTRA">#REF!</definedName>
    <definedName name="HAZMRAMPACONTRA">#REF!</definedName>
    <definedName name="hbd" hidden="1">'[25]ANALISIS STO DGO'!#REF!</definedName>
    <definedName name="hbi">#REF!</definedName>
    <definedName name="hbii">#REF!</definedName>
    <definedName name="hbiii">#REF!</definedName>
    <definedName name="hbiiii">#REF!</definedName>
    <definedName name="hbn" hidden="1">'[25]ANALISIS STO DGO'!#REF!</definedName>
    <definedName name="hbs" hidden="1">'[25]ANALISIS STO DGO'!#REF!</definedName>
    <definedName name="hci">#REF!</definedName>
    <definedName name="hcii">#REF!</definedName>
    <definedName name="hciii">#REF!</definedName>
    <definedName name="hciiii">#REF!</definedName>
    <definedName name="hcpi">#REF!</definedName>
    <definedName name="hcpii">#REF!</definedName>
    <definedName name="hcpiii">#REF!</definedName>
    <definedName name="hcpiiii">#REF!</definedName>
    <definedName name="hd" hidden="1">'[25]ANALISIS STO DGO'!#REF!</definedName>
    <definedName name="hdesr" hidden="1">'[25]ANALISIS STO DGO'!#REF!</definedName>
    <definedName name="hdf" hidden="1">'[25]ANALISIS STO DGO'!#REF!</definedName>
    <definedName name="hdfh" hidden="1">'[25]ANALISIS STO DGO'!#REF!</definedName>
    <definedName name="hdfhdfh" hidden="1">'[25]ANALISIS STO DGO'!#REF!</definedName>
    <definedName name="hdhd" hidden="1">'[25]ANALISIS STO DGO'!#REF!</definedName>
    <definedName name="hdjdj" localSheetId="0" hidden="1">{#N/A,#N/A,FALSE,"CDSANFER"}</definedName>
    <definedName name="hdjdj" hidden="1">{#N/A,#N/A,FALSE,"CDSANFER"}</definedName>
    <definedName name="hdr" hidden="1">'[25]ANALISIS STO DGO'!#REF!</definedName>
    <definedName name="hdsx" hidden="1">#REF!</definedName>
    <definedName name="hdt" hidden="1">'[25]ANALISIS STO DGO'!#REF!</definedName>
    <definedName name="HE" hidden="1">[2]A!#REF!</definedName>
    <definedName name="Header_Row">ROW(#REF!)</definedName>
    <definedName name="headerPrecioProvincia">#REF!</definedName>
    <definedName name="hect">#REF!</definedName>
    <definedName name="HECT.">'[87]Trabajos Generales'!$F$4</definedName>
    <definedName name="HECTB">'[87]Trabajos Generales'!$C$8</definedName>
    <definedName name="hedr" hidden="1">'[25]ANALISIS STO DGO'!#REF!</definedName>
    <definedName name="HEFEC">#REF!</definedName>
    <definedName name="HER" hidden="1">'[25]ANALISIS STO DGO'!#REF!</definedName>
    <definedName name="HERALB">#REF!</definedName>
    <definedName name="HERCARP">#REF!</definedName>
    <definedName name="HERELE">#REF!</definedName>
    <definedName name="HERMED">#REF!</definedName>
    <definedName name="HERPIN">#REF!</definedName>
    <definedName name="HERPLO">#REF!</definedName>
    <definedName name="HERR_MENO">#REF!</definedName>
    <definedName name="HERRERIA">#REF!</definedName>
    <definedName name="HERSEG">#REF!</definedName>
    <definedName name="HERSUB">#REF!</definedName>
    <definedName name="HERTRA">#REF!</definedName>
    <definedName name="HERVAR">#REF!</definedName>
    <definedName name="hescalon1">#REF!</definedName>
    <definedName name="hescalon2">#REF!</definedName>
    <definedName name="hescalon3">#REF!</definedName>
    <definedName name="hf" hidden="1">'[25]ANALISIS STO DGO'!#REF!</definedName>
    <definedName name="hfdgfghj" hidden="1">'[25]ANALISIS STO DGO'!#REF!</definedName>
    <definedName name="HFGH" hidden="1">'[25]ANALISIS STO DGO'!#REF!</definedName>
    <definedName name="HFGHFG" hidden="1">'[25]ANALISIS STO DGO'!#REF!</definedName>
    <definedName name="hfhjg" hidden="1">'[25]ANALISIS STO DGO'!#REF!</definedName>
    <definedName name="hfhtyjut" hidden="1">'[25]ANALISIS STO DGO'!#REF!</definedName>
    <definedName name="hfjtykjyuk" hidden="1">'[25]ANALISIS STO DGO'!#REF!</definedName>
    <definedName name="hft" hidden="1">#REF!</definedName>
    <definedName name="HG" hidden="1">'[25]ANALISIS STO DGO'!#REF!</definedName>
    <definedName name="HGF" hidden="1">'[25]ANALISIS STO DGO'!#REF!</definedName>
    <definedName name="hggfd" hidden="1">'[25]ANALISIS STO DGO'!#REF!</definedName>
    <definedName name="HGH" hidden="1">'[26]ANALISIS STO DGO'!#REF!</definedName>
    <definedName name="hghfghfghf" hidden="1">#REF!</definedName>
    <definedName name="hgjmfg" hidden="1">'[25]ANALISIS STO DGO'!#REF!</definedName>
    <definedName name="HGKJ" hidden="1">'[25]ANALISIS STO DGO'!#REF!</definedName>
    <definedName name="HGON100">#REF!</definedName>
    <definedName name="HGON140">#REF!</definedName>
    <definedName name="HGON180">#REF!</definedName>
    <definedName name="HGON210">#REF!</definedName>
    <definedName name="hgsgrsewg" hidden="1">'[25]ANALISIS STO DGO'!#REF!</definedName>
    <definedName name="hh" hidden="1">'[25]ANALISIS STO DGO'!#REF!</definedName>
    <definedName name="hhhhhhh" hidden="1">'[25]ANALISIS STO DGO'!#REF!</definedName>
    <definedName name="hhhhhhhhh" hidden="1">'[25]ANALISIS STO DGO'!#REF!</definedName>
    <definedName name="hi180kc">#REF!</definedName>
    <definedName name="HidrofugoSXPEL.32oz">#REF!</definedName>
    <definedName name="hilo">#REF!</definedName>
    <definedName name="Hilo_de_Nylon">#REF!</definedName>
    <definedName name="hilonylon">[30]INSUMO!$D$96</definedName>
    <definedName name="HINCA">#REF!</definedName>
    <definedName name="HINCA_2">"$#REF!.$#REF!$#REF!"</definedName>
    <definedName name="HINCA_3">"$#REF!.$#REF!$#REF!"</definedName>
    <definedName name="Hinca_de_Pilotes">#REF!</definedName>
    <definedName name="Hinca_de_Pilotes_2">#N/A</definedName>
    <definedName name="Hinca_de_Pilotes_3">#N/A</definedName>
    <definedName name="HINCADEPILOTES">#REF!</definedName>
    <definedName name="HINCADEPILOTES_2">#N/A</definedName>
    <definedName name="HINCADEPILOTES_3">#N/A</definedName>
    <definedName name="HINDUSTRIAL100">#REF!</definedName>
    <definedName name="HINDUSTRIAL140">#REF!</definedName>
    <definedName name="HINDUSTRIAL180">#REF!</definedName>
    <definedName name="HINDUSTRIAL210">#REF!</definedName>
    <definedName name="hitre500">[30]INSUMO!$D$42</definedName>
    <definedName name="hj" hidden="1">'[25]ANALISIS STO DGO'!#REF!</definedName>
    <definedName name="hjd" hidden="1">'[25]ANALISIS STO DGO'!#REF!</definedName>
    <definedName name="hjf" hidden="1">'[25]ANALISIS STO DGO'!#REF!</definedName>
    <definedName name="HJFG" hidden="1">'[25]ANALISIS STO DGO'!#REF!</definedName>
    <definedName name="hjfgyjdtjfgjfg" hidden="1">'[25]ANALISIS STO DGO'!#REF!</definedName>
    <definedName name="HJG" hidden="1">'[25]ANALISIS STO DGO'!#REF!</definedName>
    <definedName name="HJGHJ" hidden="1">'[25]ANALISIS STO DGO'!#REF!</definedName>
    <definedName name="HJGHJMG" hidden="1">'[25]ANALISIS STO DGO'!#REF!</definedName>
    <definedName name="HJGHJTYJKTY" hidden="1">#REF!</definedName>
    <definedName name="hjh" hidden="1">'[25]ANALISIS STO DGO'!#REF!</definedName>
    <definedName name="hjhkf" hidden="1">'[25]ANALISIS STO DGO'!#REF!</definedName>
    <definedName name="HJJKG" hidden="1">'[25]ANALISIS STO DGO'!#REF!</definedName>
    <definedName name="HJK" hidden="1">'[73]ANALISIS STO DGO'!#REF!</definedName>
    <definedName name="hjkh" hidden="1">'[25]ANALISIS STO DGO'!#REF!</definedName>
    <definedName name="hjkhj" hidden="1">'[25]ANALISIS STO DGO'!#REF!</definedName>
    <definedName name="hjkhjk" hidden="1">'[25]ANALISIS STO DGO'!#REF!</definedName>
    <definedName name="hjkhjkhyuktukgjkhj" hidden="1">'[25]ANALISIS STO DGO'!#REF!</definedName>
    <definedName name="hjkhjkl" hidden="1">'[25]ANALISIS STO DGO'!#REF!</definedName>
    <definedName name="hjkljhl" hidden="1">'[73]ANALISIS STO DGO'!#REF!</definedName>
    <definedName name="hjl" hidden="1">'[25]ANALISIS STO DGO'!#REF!</definedName>
    <definedName name="hjlh" hidden="1">'[25]ANALISIS STO DGO'!#REF!</definedName>
    <definedName name="hjlhl" hidden="1">'[25]ANALISIS STO DGO'!#REF!</definedName>
    <definedName name="hjm" hidden="1">'[25]ANALISIS STO DGO'!#REF!</definedName>
    <definedName name="hjnt" hidden="1">#REF!</definedName>
    <definedName name="hjrf" hidden="1">'[25]ANALISIS STO DGO'!#REF!</definedName>
    <definedName name="hjtjyt" hidden="1">'[25]ANALISIS STO DGO'!#REF!</definedName>
    <definedName name="hjtrh" hidden="1">'[25]ANALISIS STO DGO'!#REF!</definedName>
    <definedName name="hjuk" hidden="1">'[25]ANALISIS STO DGO'!#REF!</definedName>
    <definedName name="HK" hidden="1">'[25]ANALISIS STO DGO'!#REF!</definedName>
    <definedName name="hkdjgh" hidden="1">'[25]ANALISIS STO DGO'!#REF!</definedName>
    <definedName name="hkhjl" hidden="1">'[25]ANALISIS STO DGO'!#REF!</definedName>
    <definedName name="HKJ" hidden="1">'[25]ANALISIS STO DGO'!#REF!</definedName>
    <definedName name="hkjh" hidden="1">'[25]ANALISIS STO DGO'!#REF!</definedName>
    <definedName name="HKJT" hidden="1">'[25]ANALISIS STO DGO'!#REF!</definedName>
    <definedName name="hl" hidden="1">'[25]ANALISIS STO DGO'!#REF!</definedName>
    <definedName name="hlh" hidden="1">'[25]ANALISIS STO DGO'!#REF!</definedName>
    <definedName name="hligadora">#REF!</definedName>
    <definedName name="hn" hidden="1">'[25]ANALISIS STO DGO'!#REF!</definedName>
    <definedName name="hnb" hidden="1">'[25]ANALISIS STO DGO'!#REF!</definedName>
    <definedName name="hnbhdrf" hidden="1">'[25]ANALISIS STO DGO'!#REF!</definedName>
    <definedName name="hnbsd" hidden="1">'[25]ANALISIS STO DGO'!#REF!</definedName>
    <definedName name="hndfgt" hidden="1">'[25]ANALISIS STO DGO'!#REF!</definedName>
    <definedName name="hnfd" hidden="1">'[25]ANALISIS STO DGO'!#REF!</definedName>
    <definedName name="hnjfj" hidden="1">'[25]ANALISIS STO DGO'!#REF!</definedName>
    <definedName name="hnsxd" hidden="1">'[25]ANALISIS STO DGO'!#REF!</definedName>
    <definedName name="HO.HS.210.02.">'[71]R.A.U.'!$F$38</definedName>
    <definedName name="HO.LV.01.">'[71]R.A.U.'!$F$35</definedName>
    <definedName name="HO.LV.02.">'[71]R.A.U.'!$F$36</definedName>
    <definedName name="HOJA_RESUMEN">#REF!</definedName>
    <definedName name="HOJA2" hidden="1">#REF!</definedName>
    <definedName name="HOJASEGUETA">#REF!</definedName>
    <definedName name="hola" hidden="1">#REF!</definedName>
    <definedName name="hola2">#REF!</definedName>
    <definedName name="hola3">#REF!</definedName>
    <definedName name="hola4">#REF!,#REF!</definedName>
    <definedName name="HOM240KC">'[8]anal term'!#REF!</definedName>
    <definedName name="Hora_extra_sb">#REF!</definedName>
    <definedName name="Hora_extra_sn">#REF!</definedName>
    <definedName name="HORACIO">#REF!</definedName>
    <definedName name="HORACIO_2">"$#REF!.$L$66:$W$66"</definedName>
    <definedName name="HORACIO_3">"$#REF!.$L$66:$W$66"</definedName>
    <definedName name="horadia">#REF!</definedName>
    <definedName name="horames">#REF!</definedName>
    <definedName name="horind100">#REF!</definedName>
    <definedName name="horind140">#REF!</definedName>
    <definedName name="horind180">#REF!</definedName>
    <definedName name="horind210">#REF!</definedName>
    <definedName name="horm">#REF!</definedName>
    <definedName name="Horm._160_kg_cm2">[35]Ins!$E$660</definedName>
    <definedName name="Horm._210_kg_cm2">[35]Ins!$E$662</definedName>
    <definedName name="horm.1.2">#REF!</definedName>
    <definedName name="horm.1.3">#REF!</definedName>
    <definedName name="horm.1.3.5">#REF!</definedName>
    <definedName name="Horm.1.3.5.llenado.Bloques">#REF!</definedName>
    <definedName name="Horm.100">#REF!</definedName>
    <definedName name="Horm.140">#REF!</definedName>
    <definedName name="Horm.180">#REF!</definedName>
    <definedName name="Horm.180.Aditivo">#REF!</definedName>
    <definedName name="Horm.210">#REF!</definedName>
    <definedName name="Horm.210.Adit.">#REF!</definedName>
    <definedName name="Horm.210.Aditivos">#REF!</definedName>
    <definedName name="Horm.210.Visto.Aditivos">#REF!</definedName>
    <definedName name="Horm.280">#REF!</definedName>
    <definedName name="Horm.Ind.100">#REF!</definedName>
    <definedName name="Horm.Ind.140">#REF!</definedName>
    <definedName name="Horm.Ind.140.Sin.Bomba">[42]Insumos!$E$35</definedName>
    <definedName name="Horm.Ind.160">#REF!</definedName>
    <definedName name="Horm.Ind.180">#REF!</definedName>
    <definedName name="Horm.Ind.180.Sin.Bomba">[42]Insumos!$E$37</definedName>
    <definedName name="Horm.Ind.210">#REF!</definedName>
    <definedName name="Horm.Ind.210.Sin.Bomba">[42]Insumos!$E$39</definedName>
    <definedName name="Horm.Ind.240">#REF!</definedName>
    <definedName name="Horm.Ind.250">#REF!</definedName>
    <definedName name="Horm.Visto.Blanco.Aditivos">#REF!</definedName>
    <definedName name="Horm_124_TrompoyWinche">#REF!</definedName>
    <definedName name="HORM_IND_180">#REF!</definedName>
    <definedName name="HORM_IND_210">#REF!</definedName>
    <definedName name="HORM_IND_240">#REF!</definedName>
    <definedName name="HORM124">#REF!</definedName>
    <definedName name="HORM124LIG">[67]Analisis!$F$1872</definedName>
    <definedName name="HORM124LIGADORA">#REF!</definedName>
    <definedName name="HORM124LIGAWINCHE">#REF!</definedName>
    <definedName name="HORM124M">[60]Analisis!$F$1057</definedName>
    <definedName name="HORM135">#REF!</definedName>
    <definedName name="HORM135_MANUAL">#REF!</definedName>
    <definedName name="HORM135LIGADORA">#REF!</definedName>
    <definedName name="HORM135LIGAWINCHE">#REF!</definedName>
    <definedName name="HORM135M">[60]Analisis!$F$1033</definedName>
    <definedName name="HORM140">#REF!</definedName>
    <definedName name="HORM140LI">#REF!</definedName>
    <definedName name="HORM160">#REF!</definedName>
    <definedName name="HORM180">#REF!</definedName>
    <definedName name="HORM210">#REF!</definedName>
    <definedName name="HORM240">#REF!</definedName>
    <definedName name="HORM250">#REF!</definedName>
    <definedName name="HORM260">#REF!</definedName>
    <definedName name="HORM280">#REF!</definedName>
    <definedName name="HORM300">#REF!</definedName>
    <definedName name="HORM315">#REF!</definedName>
    <definedName name="HORM350">#REF!</definedName>
    <definedName name="HORM400">#REF!</definedName>
    <definedName name="HORMFROT">#REF!</definedName>
    <definedName name="Hormigon.Taxi.Way">[39]Análisis!$E$91</definedName>
    <definedName name="Hormigón_210_kg_cm2_con_aditivos">'[36]LISTA DE PRECIO'!$C$10</definedName>
    <definedName name="HORMIGON_AN">#REF!</definedName>
    <definedName name="Hormigon_Armado">#REF!</definedName>
    <definedName name="Hormigón_Industrial_180_Kg_cm2">#REF!</definedName>
    <definedName name="Hormigón_Industrial_210_Kg_cm2">#REF!</definedName>
    <definedName name="Hormigón_Industrial_210_Kg_cm2_1">#REF!</definedName>
    <definedName name="Hormigón_Industrial_210_Kg_cm2_2">#REF!</definedName>
    <definedName name="Hormigón_Industrial_210_Kg_cm2_3">#REF!</definedName>
    <definedName name="Hormigón_Industrial_240_Kg_cm2">#REF!</definedName>
    <definedName name="hormigon1.3.5">#REF!</definedName>
    <definedName name="HORMIGON100">#REF!</definedName>
    <definedName name="hormigon140">#REF!</definedName>
    <definedName name="hormigon180">#REF!</definedName>
    <definedName name="hormigon210">#REF!</definedName>
    <definedName name="HORMIGON210V">#REF!</definedName>
    <definedName name="HORMIGON210VSC">#REF!</definedName>
    <definedName name="hormigon240">#REF!</definedName>
    <definedName name="Hormigon240i">#REF!</definedName>
    <definedName name="hormigon280">#REF!</definedName>
    <definedName name="HORMIGON350">#REF!</definedName>
    <definedName name="HORMIGONARMADOALETAS">#REF!</definedName>
    <definedName name="HORMIGONARMADOESTRIBOS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>#REF!</definedName>
    <definedName name="HORMIGONARMADOLOSADETABLERO_2">#N/A</definedName>
    <definedName name="HORMIGONARMADOLOSADETABLERO_3">#N/A</definedName>
    <definedName name="HORMIGONARMADOVIGUETAS">#REF!</definedName>
    <definedName name="HORMIGONARMADOVIGUETAS_2">#N/A</definedName>
    <definedName name="HORMIGONARMADOVIGUETAS_3">#N/A</definedName>
    <definedName name="hormigonproteccionpilas">#REF!</definedName>
    <definedName name="HORMIGONSIMPLE">#REF!</definedName>
    <definedName name="HORMIGONVIGASPOSTENSADAS">#REF!</definedName>
    <definedName name="hormind210">#REF!</definedName>
    <definedName name="HORMINDUS">#REF!</definedName>
    <definedName name="hr" hidden="1">'[25]ANALISIS STO DGO'!#REF!</definedName>
    <definedName name="hr.grader.cat.140h">#REF!</definedName>
    <definedName name="hr.pala.cat.966c">#REF!</definedName>
    <definedName name="hr.retro.cat.225">#REF!</definedName>
    <definedName name="hr.retro.cat.416">#REF!</definedName>
    <definedName name="hr.RodDin.dinapac.ca25">#REF!</definedName>
    <definedName name="hrt" hidden="1">'[25]ANALISIS STO DGO'!#REF!</definedName>
    <definedName name="hrtfh" hidden="1">'[78]ANALISIS STO DGO'!#REF!</definedName>
    <definedName name="HRTH" hidden="1">'[25]ANALISIS STO DGO'!#REF!</definedName>
    <definedName name="HRTHRTHR" hidden="1">'[25]ANALISIS STO DGO'!#REF!</definedName>
    <definedName name="hrthrthrthhnfghfgh" hidden="1">'[25]ANALISIS STO DGO'!#REF!</definedName>
    <definedName name="hrtj" hidden="1">'[25]ANALISIS STO DGO'!#REF!</definedName>
    <definedName name="hrtrtrt" hidden="1">#REF!</definedName>
    <definedName name="HRTTH" hidden="1">'[25]ANALISIS STO DGO'!#REF!</definedName>
    <definedName name="hrtyrt" hidden="1">[2]A!#REF!</definedName>
    <definedName name="hs" hidden="1">'[25]ANALISIS STO DGO'!#REF!</definedName>
    <definedName name="HSABD">#REF!</definedName>
    <definedName name="hsrh" hidden="1">'[25]ANALISIS STO DGO'!#REF!</definedName>
    <definedName name="ht" hidden="1">'[25]ANALISIS STO DGO'!#REF!</definedName>
    <definedName name="htyrt" hidden="1">#REF!</definedName>
    <definedName name="hu" hidden="1">'[25]ANALISIS STO DGO'!#REF!</definedName>
    <definedName name="HuellaMarmol">#REF!</definedName>
    <definedName name="HUO">#REF!</definedName>
    <definedName name="hupu2">[8]Volumenes!#REF!</definedName>
    <definedName name="hupu3">[8]Volumenes!#REF!</definedName>
    <definedName name="hupu3y">[8]Volumenes!#REF!</definedName>
    <definedName name="huve3">[8]Volumenes!#REF!</definedName>
    <definedName name="hwinche">#REF!</definedName>
    <definedName name="HY" hidden="1">'[25]ANALISIS STO DGO'!#REF!</definedName>
    <definedName name="HYE" hidden="1">'[25]ANALISIS STO DGO'!#REF!</definedName>
    <definedName name="HYER" hidden="1">'[25]ANALISIS STO DGO'!#REF!</definedName>
    <definedName name="hyr" hidden="1">'[25]ANALISIS STO DGO'!#REF!</definedName>
    <definedName name="hyu">#REF!</definedName>
    <definedName name="I">#REF!</definedName>
    <definedName name="ias">#REF!</definedName>
    <definedName name="ico">#REF!</definedName>
    <definedName name="iiiiiiiiiiiiiiiiiiiiiiii" hidden="1">#REF!</definedName>
    <definedName name="iio" hidden="1">'[25]ANALISIS STO DGO'!#REF!</definedName>
    <definedName name="ijfdlkh" hidden="1">'[25]ANALISIS STO DGO'!#REF!</definedName>
    <definedName name="IJUT" hidden="1">'[25]ANALISIS STO DGO'!#REF!</definedName>
    <definedName name="IK." hidden="1">'[25]ANALISIS STO DGO'!#REF!</definedName>
    <definedName name="il" hidden="1">'[25]ANALISIS STO DGO'!#REF!</definedName>
    <definedName name="iliukk" hidden="1">'[25]ANALISIS STO DGO'!#REF!</definedName>
    <definedName name="ilsa" hidden="1">#REF!</definedName>
    <definedName name="ilui" hidden="1">'[25]ANALISIS STO DGO'!#REF!</definedName>
    <definedName name="imocolocjuntas">#REF!</definedName>
    <definedName name="impempla">[8]Volumenes!#REF!</definedName>
    <definedName name="Imperlona">#REF!</definedName>
    <definedName name="IMPERM.">#REF!</definedName>
    <definedName name="Impermeabilizante">[42]Insumos!$E$48</definedName>
    <definedName name="Impermeabilizante.Fibra.Vidrio.Siliconizer">#REF!</definedName>
    <definedName name="impermeabilizante.impertecho">#REF!</definedName>
    <definedName name="IMPERMEABILIZANTES">#REF!</definedName>
    <definedName name="IMPEST">#REF!</definedName>
    <definedName name="IMPREV">#REF!</definedName>
    <definedName name="IMPREV.">#REF!</definedName>
    <definedName name="IMPREVISTO">#REF!</definedName>
    <definedName name="IMPREVISTO1">#REF!</definedName>
    <definedName name="IMPREVISTOS">#REF!</definedName>
    <definedName name="IMPRIMACION">#REF!</definedName>
    <definedName name="IMTEPLA">#REF!</definedName>
    <definedName name="in">#REF!</definedName>
    <definedName name="IN.AG.AF.01">[50]Insumos!$G$32</definedName>
    <definedName name="IN.AG.AF.01.">[50]Insumos!$D$32</definedName>
    <definedName name="IN.AG.AG.la">[50]Insumos!$G$33</definedName>
    <definedName name="IN.AG.AG.la.">[50]Insumos!$D$33</definedName>
    <definedName name="IN.AG.AG.nl">#REF!</definedName>
    <definedName name="IN.AG.AG.nl.">[50]Insumos!$D$34</definedName>
    <definedName name="IN.AG.AT.az">[50]Insumos!$G$35</definedName>
    <definedName name="IN.AG.CA.01">[50]Insumos!$G$31</definedName>
    <definedName name="IN.AG.G.5a.375">[50]Insumos!$G$37</definedName>
    <definedName name="IN.AG.G.75a.5">[50]Insumos!$G$36</definedName>
    <definedName name="IN.AG.G.COMB">[50]Insumos!$G$38</definedName>
    <definedName name="IN.AL.GA.14">[51]Insumos!$G$21</definedName>
    <definedName name="IN.AL.GA.18">[50]Insumos!$G$22</definedName>
    <definedName name="IN.ALQ.COM.01">[50]Insumos!$G$43</definedName>
    <definedName name="IN.ALQ.LIG.2fda">[50]Insumos!$G$45</definedName>
    <definedName name="IN.ALQ.MAQ.01">[50]Insumos!$G$44</definedName>
    <definedName name="IN.ANG.AC.2.2.0.125">[51]Insumos!$G$25</definedName>
    <definedName name="IN.B4.8.16">[51]Insumos!$G$47</definedName>
    <definedName name="IN.B6.8.16">[50]Insumos!$G$49</definedName>
    <definedName name="IN.B8.8.16">[50]Insumos!$G$50</definedName>
    <definedName name="IN.BO.CA.6m3">[50]Insumos!$G$13</definedName>
    <definedName name="IN.BO.CA.m3">[51]Insumos!$G$14</definedName>
    <definedName name="IN.C.CAL">[50]Insumos!$G$56</definedName>
    <definedName name="IN.C.CE.gr">#REF!</definedName>
    <definedName name="IN.C.CE.gr.">[50]Insumos!$D$55</definedName>
    <definedName name="IN.C.PE.CE">[88]Insumos!$G$60</definedName>
    <definedName name="IN.C.PV">[51]Insumos!$G$57</definedName>
    <definedName name="IN.CER.20.30.1">[51]Insumos!$G$60</definedName>
    <definedName name="IN.CER.30.30.1">[51]Insumos!$G$61</definedName>
    <definedName name="IN.CER.DERR.1">[50]Insumos!$G$66</definedName>
    <definedName name="IN.CER.EST">[50]Insumos!$G$70</definedName>
    <definedName name="IN.CER.PE.CE">[50]Insumos!$G$68</definedName>
    <definedName name="IN.HE.AND.ME">[50]Insumos!$G$88</definedName>
    <definedName name="IN.HE.CARR.1">[50]Insumos!$G$78</definedName>
    <definedName name="IN.HE.CINC.1">[51]Insumos!$G$77</definedName>
    <definedName name="IN.HE.CLA.A.1.5">[50]Insumos!$G$93</definedName>
    <definedName name="IN.HE.CLA.A.2.5">[50]Insumos!$G$92</definedName>
    <definedName name="IN.HE.CLA.C">[50]Insumos!$G$94</definedName>
    <definedName name="IN.HE.CLA.Z">[50]Insumos!$G$95</definedName>
    <definedName name="IN.HE.CU.GO.1">[50]Insumos!$G$87</definedName>
    <definedName name="IN.HE.CU.PL.1">[50]Insumos!$G$86</definedName>
    <definedName name="IN.HE.DI.C9.AC">[51]Insumos!$G$82</definedName>
    <definedName name="IN.HE.ESCO.1">[50]Insumos!$G$81</definedName>
    <definedName name="IN.HE.FRO.1">[51]Insumos!$G$75</definedName>
    <definedName name="IN.HE.HIL.NY">[50]Insumos!$G$85</definedName>
    <definedName name="IN.HE.MACE.1">[50]Insumos!$G$83</definedName>
    <definedName name="IN.HE.PALA.cu">[50]Insumos!$G$76</definedName>
    <definedName name="IN.HE.PICO.1">[50]Insumos!$G$77</definedName>
    <definedName name="IN.HE.PULID">[51]Insumos!$G$84</definedName>
    <definedName name="IN.HE.RAST.1">[50]Insumos!$G$80</definedName>
    <definedName name="IN.HE.TANQ.1">[50]Insumos!$G$79</definedName>
    <definedName name="IN.HE.ZIN">[50]Insumos!$G$96</definedName>
    <definedName name="IN.HI.180.01">[51]Insumos!$G$95</definedName>
    <definedName name="IN.HI.210.01">[50]Insumos!$G$99</definedName>
    <definedName name="IN.HI.280.01">[50]Insumos!$G$100</definedName>
    <definedName name="IN.HI.280.02">[51]Insumos!$G$94</definedName>
    <definedName name="IN.HI.BO.01">[50]Insumos!$G$103</definedName>
    <definedName name="IN.HI.CU">[52]Insumos!$G$99</definedName>
    <definedName name="IN.HI.LE.28">[51]Insumos!$G$97</definedName>
    <definedName name="IN.HI.MO.28">[51]Insumos!$G$98</definedName>
    <definedName name="IN.IMP.AQ">[51]Insumos!$G$125</definedName>
    <definedName name="IN.IMP.TA">[51]Insumos!$G$126</definedName>
    <definedName name="IN.MA.PB.1.4.12">[50]Insumos!$G$108</definedName>
    <definedName name="IN.MA.PB.2.4.12">[50]Insumos!$G$109</definedName>
    <definedName name="IN.MA.PB.3.4.12">[50]Insumos!$G$110</definedName>
    <definedName name="IN.MA.PB.4.10.12">[50]Insumos!$G$113</definedName>
    <definedName name="IN.MA.PB.4.4.12">[50]Insumos!$G$111</definedName>
    <definedName name="IN.MA.PLY.4.8.07">[50]Insumos!$G$109</definedName>
    <definedName name="IN.MA.PLY.4.8.075">[50]Insumos!$G$114</definedName>
    <definedName name="IN.MA.REGLA.">[88]Insumos!$G$98</definedName>
    <definedName name="IN.MI.AGUA">#REF!</definedName>
    <definedName name="IN.MI.BARVA">[51]Insumos!$G$112</definedName>
    <definedName name="IN.MI.EXPAN.MB">[51]Insumos!$G$114</definedName>
    <definedName name="IN.MI.FOAM">[52]Insumos!$G$114</definedName>
    <definedName name="IN.MI.GASOIL">[50]Insumos!$G$117</definedName>
    <definedName name="IN.MI.PAR.HO">[51]Insumos!$G$113</definedName>
    <definedName name="IN.MI.REJ.CA">[51]Insumos!$G$115</definedName>
    <definedName name="IN.PI.GRA.30.30">[51]Insumos!$G$65</definedName>
    <definedName name="IN.PI.GRA.ZOC.5.30">[51]Insumos!$G$66</definedName>
    <definedName name="IN.PIN.ACR.1">[50]Insumos!$G$125</definedName>
    <definedName name="IN.PIN.EPO.1">[51]Insumos!$G$123</definedName>
    <definedName name="IN.PIN.IMP.1">[51]Insumos!$G$120</definedName>
    <definedName name="IN.PIN.PLA.88">[50]Insumos!$G$130</definedName>
    <definedName name="IN.PIN.SEM.1">[50]Insumos!$G$126</definedName>
    <definedName name="IN.PIN.TRA.1">[51]Insumos!$G$122</definedName>
    <definedName name="IN.SE.BAN.1">[51]Insumos!$G$132</definedName>
    <definedName name="IN.SE.CHR.1">[51]Insumos!$G$130</definedName>
    <definedName name="IN.SE.COR.1">[51]Insumos!$G$129</definedName>
    <definedName name="IN.SE.CS.1">[51]Insumos!$G$133</definedName>
    <definedName name="IN.SE.S.1">[51]Insumos!$G$131</definedName>
    <definedName name="IN.SE.TP.1">[51]Insumos!$G$134</definedName>
    <definedName name="IN.TOLA.4.8">[51]Insumos!$G$27</definedName>
    <definedName name="IN.TU.HN.3.3.0.125">[15]Insumos!$G$27</definedName>
    <definedName name="IN.TU6.SDR26">[51]Insumos!$G$138</definedName>
    <definedName name="IN.VAR.0.375">[50]Insumos!$G$17</definedName>
    <definedName name="IN.VAR.0.5">[50]Insumos!$G$18</definedName>
    <definedName name="IN.VAR.0.75">[51]Insumos!$G$19</definedName>
    <definedName name="IN.VAR.10.2">[51]Insumos!$G$24</definedName>
    <definedName name="IN.VAR.M.2.7.10.1">[88]Insumos!$G$25</definedName>
    <definedName name="IN.VAR.M.2.7.10.10">[51]Insumos!$G$23</definedName>
    <definedName name="inc">#N/A</definedName>
    <definedName name="Ince">#REF!</definedName>
    <definedName name="INCR">#N/A</definedName>
    <definedName name="INCREM">#REF!</definedName>
    <definedName name="INCREMENTO">#REF!</definedName>
    <definedName name="INCREMENTO_GRAL">#REF!</definedName>
    <definedName name="INCREMENTO1">#REF!</definedName>
    <definedName name="INCREMENTO2">#REF!</definedName>
    <definedName name="INCREMENTO3">#REF!</definedName>
    <definedName name="inctas">#N/A</definedName>
    <definedName name="ind.var.pre">#REF!</definedName>
    <definedName name="indi">[82]Presup!#REF!</definedName>
    <definedName name="indiam">#REF!</definedName>
    <definedName name="indidi">#REF!</definedName>
    <definedName name="indilo">#N/A</definedName>
    <definedName name="indir">#REF!</definedName>
    <definedName name="Indirectos">#REF!</definedName>
    <definedName name="ingeniera">#N/A</definedName>
    <definedName name="INGENIERIA">#N/A</definedName>
    <definedName name="ingi">#REF!</definedName>
    <definedName name="ingii">#REF!</definedName>
    <definedName name="ingiii">#REF!</definedName>
    <definedName name="ingiiii">#REF!</definedName>
    <definedName name="ini">#REF!</definedName>
    <definedName name="INO">[27]Materiales!$E$63</definedName>
    <definedName name="INOALARBCO">#REF!</definedName>
    <definedName name="INOALARBCOPVC">#REF!</definedName>
    <definedName name="INOALARCOL">#REF!</definedName>
    <definedName name="INOALARCOLPVC">#REF!</definedName>
    <definedName name="INOBCOSER">#REF!</definedName>
    <definedName name="INOBCOSTAPASERPVC">#REF!</definedName>
    <definedName name="INOBCOTAPASER">#REF!</definedName>
    <definedName name="INOBCOTAPASERPVC">#REF!</definedName>
    <definedName name="Inoblanco">#REF!</definedName>
    <definedName name="inodor_flux">#N/A</definedName>
    <definedName name="inodoro">#REF!</definedName>
    <definedName name="Inodoro.Royal.Alargado">#REF!</definedName>
    <definedName name="INODORO_BCO_TAPA">#REF!</definedName>
    <definedName name="inodoroalargadocolor">#REF!</definedName>
    <definedName name="inodorobaldosacontapa">[30]INSUMO!$D$211</definedName>
    <definedName name="inodoroblancoctapa">[30]INSUMO!#REF!</definedName>
    <definedName name="inodoroblancoservicio">#REF!</definedName>
    <definedName name="INODOROC">#REF!</definedName>
    <definedName name="INODOROCAMBIO">[89]Analisis!$F$510</definedName>
    <definedName name="Inodoroe">#REF!</definedName>
    <definedName name="INODOROFLUX">#REF!</definedName>
    <definedName name="Inodorom">#REF!</definedName>
    <definedName name="inodororoyalctapa">[30]INSUMO!#REF!</definedName>
    <definedName name="inodorosimplex">#REF!</definedName>
    <definedName name="INOFLUXBCOCONTRA">#REF!</definedName>
    <definedName name="INS.A.A.01.">[71]Insumos!$F$22</definedName>
    <definedName name="INS.A.V.01.">[71]Insumos!$F$21</definedName>
    <definedName name="INS.AG.AG.02.">[71]Insumos!$F$31</definedName>
    <definedName name="INS.AG.AT.01.">[71]Insumos!$F$32</definedName>
    <definedName name="INS.AG.CA.01.">[71]Insumos!$F$28</definedName>
    <definedName name="INS.AG.G.01.">[71]Insumos!$F$33</definedName>
    <definedName name="INS.AG.G.02.">[71]Insumos!$F$34</definedName>
    <definedName name="INS.AL.CO.01.">[71]Insumos!$F$42</definedName>
    <definedName name="INS.AL.COM.01.">[71]Insumos!$F$41</definedName>
    <definedName name="INS.AL.LIG.01.">[71]Insumos!$F$43</definedName>
    <definedName name="INS.BO.01.">[71]Insumos!$F$15</definedName>
    <definedName name="INS.BO.02.">[71]Insumos!$F$16</definedName>
    <definedName name="INS.C.CE.01.">[71]Insumos!$F$50</definedName>
    <definedName name="INS.HE.CA.01.">[71]Insumos!$F$60</definedName>
    <definedName name="INS.HE.CI.01.">[71]Insumos!$F$65</definedName>
    <definedName name="INS.HE.CU.01.">[71]Insumos!$F$66</definedName>
    <definedName name="INS.HE.CU.02.">[71]Insumos!$F$67</definedName>
    <definedName name="INS.HE.ES.01.">[71]Insumos!$F$62</definedName>
    <definedName name="INS.HE.MA.01.">[71]Insumos!$F$64</definedName>
    <definedName name="INS.HE.PA.01.">[71]Insumos!$F$58</definedName>
    <definedName name="INS.HE.PI.01.">[71]Insumos!$F$59</definedName>
    <definedName name="INS.HE.RA.01.">[71]Insumos!$F$62</definedName>
    <definedName name="INS.HE.TA.01.">[71]Insumos!$F$61</definedName>
    <definedName name="INS.HI.210.01.">[71]Insumos!$F$73</definedName>
    <definedName name="INS.HI.BO.01.">[71]Insumos!$F$74</definedName>
    <definedName name="INS.MA.CA.02.">[71]Insumos!$F$83</definedName>
    <definedName name="INS.MA.E24.01.">[71]Insumos!$F$80</definedName>
    <definedName name="INS.MA.PLY.01.">[71]Insumos!$F$81</definedName>
    <definedName name="INS.MI.AG.01.">[71]Insumos!$F$90</definedName>
    <definedName name="INS.MI.GA.01.">[71]Insumos!$F$89</definedName>
    <definedName name="INS.SE.CR.01.">[71]Insumos!$F$96</definedName>
    <definedName name="INS.SE.CR.02">[71]Insumos!$F$97</definedName>
    <definedName name="INS.SE.S.01">[71]Insumos!$F$98</definedName>
    <definedName name="INS.SE.S.02">[71]Insumos!$F$100</definedName>
    <definedName name="INS.SE.S.02.">[71]Insumos!$F$99</definedName>
    <definedName name="INS.SE.T.01.">[71]Insumos!$F$101</definedName>
    <definedName name="ins_abrasadera_1.5pulg">#REF!</definedName>
    <definedName name="ins_abrasadera_1pulg">#REF!</definedName>
    <definedName name="ins_abrasadera_2pulg">#REF!</definedName>
    <definedName name="ins_abrasadera_3pulg">#REF!</definedName>
    <definedName name="ins_abrasadera_4pulg">#REF!</definedName>
    <definedName name="ins_acero">#REF!</definedName>
    <definedName name="ins_adap_cpvc_0.5pulg">#REF!</definedName>
    <definedName name="ins_adap_hn_2pulg">[43]INS!$E$216</definedName>
    <definedName name="ins_adap_hn_4pulg">[43]INS!$E$215</definedName>
    <definedName name="ins_adap_pe_0.5pulg">[43]INS!$E$256</definedName>
    <definedName name="ins_adap_pe_1.5pulg">[43]INS!$E$255</definedName>
    <definedName name="ins_adap_pe_2pulg">[43]INS!$E$254</definedName>
    <definedName name="ins_adap_pp_0.5pulg">[43]INS!$E$93</definedName>
    <definedName name="ins_adap_pp_0.75pulg">[43]INS!$E$92</definedName>
    <definedName name="ins_adap_pp_1.5pulg">[43]INS!$E$91</definedName>
    <definedName name="ins_adap_pp_2pulg">[43]INS!$E$90</definedName>
    <definedName name="ins_adap_pp_3pulg">[43]INS!$E$89</definedName>
    <definedName name="ins_adap_pvc_0.5pulg">#REF!</definedName>
    <definedName name="ins_adap_pvc_0.75pulg">#REF!</definedName>
    <definedName name="ins_adap_pvc_1.5pulg">#REF!</definedName>
    <definedName name="ins_adap_pvc_1pulg">#REF!</definedName>
    <definedName name="ins_adap_pvc_2pulg">#REF!</definedName>
    <definedName name="ins_adap_pvc_3pulg">[43]INS!$E$284</definedName>
    <definedName name="ins_agua">#REF!</definedName>
    <definedName name="ins_alambre">#REF!</definedName>
    <definedName name="ins_alquiler_compactador">#REF!</definedName>
    <definedName name="ins_alquiler_compresor">#REF!</definedName>
    <definedName name="ins_arandela_inodoro">#REF!</definedName>
    <definedName name="ins_areana_silica">[43]INS!$E$294</definedName>
    <definedName name="ins_arena_fina">#REF!</definedName>
    <definedName name="ins_arena_gruesa">#REF!</definedName>
    <definedName name="ins_aspersor_tipo_1">[43]INS!$E$257</definedName>
    <definedName name="ins_aspersor_tipo_2">[43]INS!$E$258</definedName>
    <definedName name="ins_aspersor_tipo_3">[43]INS!$E$259</definedName>
    <definedName name="ins_bañera">#REF!</definedName>
    <definedName name="ins_barra_unitrox">#REF!</definedName>
    <definedName name="ins_bidet">[43]INS!$E$128</definedName>
    <definedName name="ins_blocks_6pulg">#REF!</definedName>
    <definedName name="ins_blocks_8pulg">#REF!</definedName>
    <definedName name="ins_bomba_fosa_ascensor">[43]INS!$E$189</definedName>
    <definedName name="ins_bomba_incendio">[43]INS!$E$227</definedName>
    <definedName name="ins_bomba_jokey">[43]INS!$E$228</definedName>
    <definedName name="ins_bomba_piscina">[43]INS!$E$296</definedName>
    <definedName name="ins_bombas_presion_constante">[43]INS!$E$119</definedName>
    <definedName name="ins_boquilla_pp_0.375pulg">[43]INS!$E$103</definedName>
    <definedName name="ins_boquilla_pp_0.5pulg">[43]INS!$E$102</definedName>
    <definedName name="ins_boquilla_pp_0.75pulg">[43]INS!$E$101</definedName>
    <definedName name="ins_boquilla_pp_1.5pulg">[43]INS!$E$99</definedName>
    <definedName name="ins_boquilla_pp_1pulg">[43]INS!$E$100</definedName>
    <definedName name="ins_boquilla_pp_2pulg">[43]INS!$E$98</definedName>
    <definedName name="ins_boquilla_pp_3pulg">[43]INS!$E$97</definedName>
    <definedName name="ins_boquilla_pp_4pulg">[43]INS!$E$96</definedName>
    <definedName name="ins_breaker_90amp">[43]INS!$E$122</definedName>
    <definedName name="ins_calentador_electrico">#REF!</definedName>
    <definedName name="ins_carrito_piscina">[43]INS!$E$303</definedName>
    <definedName name="ins_cemento_blanco">#REF!</definedName>
    <definedName name="ins_cemento_cpvc">#REF!</definedName>
    <definedName name="ins_cemento_gris">#REF!</definedName>
    <definedName name="ins_cemento_pvc">#REF!</definedName>
    <definedName name="ins_cepillo_piscina">[43]INS!$E$304</definedName>
    <definedName name="ins_check_hor_2pulg">#REF!</definedName>
    <definedName name="ins_check_horizontal_3pulg">[43]INS!$E$113</definedName>
    <definedName name="ins_check_ver_3pulg">#REF!</definedName>
    <definedName name="ins_check_vertical_3pulg">[43]INS!$E$112</definedName>
    <definedName name="ins_clavo_acero">#REF!</definedName>
    <definedName name="ins_clavo_corriente">#REF!</definedName>
    <definedName name="ins_clorinador_para_agua_potable">[43]INS!$E$118</definedName>
    <definedName name="ins_clorinador_piscina">[43]INS!$E$297</definedName>
    <definedName name="ins_codo_cpvc_0.5pulg">#REF!</definedName>
    <definedName name="ins_codo_cpvc_0.75pulg">#REF!</definedName>
    <definedName name="ins_codo_hg_2hg">#REF!</definedName>
    <definedName name="ins_codo_hg_3hg">#REF!</definedName>
    <definedName name="ins_codo_hn_0.75pulgx90">[43]INS!$E$210</definedName>
    <definedName name="ins_codo_hn_1.5pulgx90">[43]INS!$E$209</definedName>
    <definedName name="ins_codo_hn_2pulgx90">[43]INS!$E$208</definedName>
    <definedName name="ins_codo_hn_3pulgx90">[43]INS!$E$207</definedName>
    <definedName name="ins_codo_hn_4pulgx90">[43]INS!$E$206</definedName>
    <definedName name="ins_codo_hn_6pulgx90">[43]INS!$E$205</definedName>
    <definedName name="ins_codo_pe_0.5pulgx90">[43]INS!$E$244</definedName>
    <definedName name="ins_codo_pe_0.75pulgx45">[43]INS!$E$247</definedName>
    <definedName name="ins_codo_pe_0.75pulgx90">[43]INS!$E$243</definedName>
    <definedName name="ins_codo_pe_1.5pulgx45">[43]INS!$E$245</definedName>
    <definedName name="ins_codo_pe_1.5pulgx90">[43]INS!$E$242</definedName>
    <definedName name="ins_codo_pe_1pulgx45">[43]INS!$E$246</definedName>
    <definedName name="ins_codo_pe_2pulgx90">[43]INS!$E$241</definedName>
    <definedName name="ins_codo_pp_0.5pulgx90">[43]INS!$E$82</definedName>
    <definedName name="ins_codo_pp_0.75pulgx90">[43]INS!$E$81</definedName>
    <definedName name="ins_codo_pp_1.5pulgx90">[43]INS!$E$79</definedName>
    <definedName name="ins_codo_pp_1pulgx90">[43]INS!$E$80</definedName>
    <definedName name="ins_codo_pp_2pulgx90">[43]INS!$E$78</definedName>
    <definedName name="ins_codo_pp_3pulgx90">[43]INS!$E$77</definedName>
    <definedName name="ins_codo_pp_4pulgx90">[43]INS!$E$76</definedName>
    <definedName name="ins_codo_pvc_drenaje_2pulgx45">#REF!</definedName>
    <definedName name="ins_codo_pvc_drenaje_2pulgx90">#REF!</definedName>
    <definedName name="ins_codo_pvc_drenaje_3pulgx45">#REF!</definedName>
    <definedName name="ins_codo_pvc_drenaje_3pulgx90">#REF!</definedName>
    <definedName name="ins_codo_pvc_drenaje_4pulgx45">#REF!</definedName>
    <definedName name="ins_codo_pvc_drenaje_4pulgx90">#REF!</definedName>
    <definedName name="ins_codo_pvc_drenaje_6pulgx45">[43]INS!$E$167</definedName>
    <definedName name="ins_codo_pvc_drenaje_6pulgx90">[43]INS!$E$171</definedName>
    <definedName name="ins_codo_pvc_presion_0.5pulg">#REF!</definedName>
    <definedName name="ins_codo_pvc_presion_0.75pulg">#REF!</definedName>
    <definedName name="ins_codo_pvc_presion_1.5pulg">#REF!</definedName>
    <definedName name="ins_codo_pvc_presion_1.5pulgx90">[43]INS!$E$277</definedName>
    <definedName name="ins_codo_pvc_presion_1pulg">#REF!</definedName>
    <definedName name="ins_codo_pvc_presion_2pulg">#REF!</definedName>
    <definedName name="ins_codo_pvc_presion_2pulgx90">[43]INS!$E$276</definedName>
    <definedName name="ins_codo_pvc_presion_3pulg">#REF!</definedName>
    <definedName name="ins_codo_pvc_presion_3pulgx90">[43]INS!$E$275</definedName>
    <definedName name="ins_colg_0.5pulg">#REF!</definedName>
    <definedName name="ins_colg_0.75pulg">#REF!</definedName>
    <definedName name="ins_colg_1.5pulg">#REF!</definedName>
    <definedName name="ins_colg_1pulg">#REF!</definedName>
    <definedName name="ins_colg_2pulg">#REF!</definedName>
    <definedName name="ins_colg_3pulg">#REF!</definedName>
    <definedName name="ins_colg_4pulg">#REF!</definedName>
    <definedName name="ins_cotrtina_baño">[43]INS!$E$139</definedName>
    <definedName name="ins_couplig_pvc_1.5pulg">[43]INS!$E$290</definedName>
    <definedName name="ins_couplig_pvc_2pulg">[43]INS!$E$289</definedName>
    <definedName name="ins_couplig_pvc_3pulg">[43]INS!$E$288</definedName>
    <definedName name="ins_couplig_pvc_4pulg">[43]INS!$E$287</definedName>
    <definedName name="ins_coupling_cpvc_1.5pulg">#REF!</definedName>
    <definedName name="ins_coupling_pp_0.75pulg">[43]INS!$E$94</definedName>
    <definedName name="ins_coupling_pvc_drenaje_3pulg">[43]INS!$E$180</definedName>
    <definedName name="ins_coupling_pvc_drenaje_4pulg">[43]INS!$E$179</definedName>
    <definedName name="ins_cubre_falta">#REF!</definedName>
    <definedName name="ins_drenaje_balcon_a">#REF!</definedName>
    <definedName name="ins_drenaje_balcon_b">#REF!</definedName>
    <definedName name="ins_drenaje_sotano">[43]INS!$E$190</definedName>
    <definedName name="ins_electrovalvula_1.5pulg">[43]INS!$E$262</definedName>
    <definedName name="ins_electrovalvula_2pulg">[43]INS!$E$261</definedName>
    <definedName name="ins_filtro_150psi_60x60pulg">[43]INS!$E$117</definedName>
    <definedName name="Ins_filtro_arean">[43]INS!$E$293</definedName>
    <definedName name="ins_flotas_agua_potable">[43]INS!$E$124</definedName>
    <definedName name="ins_fregadero">#REF!</definedName>
    <definedName name="ins_gabinete_proteccion_incendio">[43]INS!$E$219</definedName>
    <definedName name="ins_gasoil">#REF!</definedName>
    <definedName name="ins_grava_combinada">#REF!</definedName>
    <definedName name="ins_hidrante">[43]INS!$E$220</definedName>
    <definedName name="ins_inodoro">#REF!</definedName>
    <definedName name="ins_inyector_piscina">[43]INS!$E$298</definedName>
    <definedName name="ins_jacuzzi">#REF!</definedName>
    <definedName name="ins_juego_accesorios">#REF!</definedName>
    <definedName name="ins_junta_cera">#REF!</definedName>
    <definedName name="ins_lavamanos">#REF!</definedName>
    <definedName name="ins_llave_angular">#REF!</definedName>
    <definedName name="ins_llave_chorro">#REF!</definedName>
    <definedName name="ins_madera">#REF!</definedName>
    <definedName name="ins_manguera_piscina">[43]INS!$E$305</definedName>
    <definedName name="ins_manometro_gliserina_200PSI">[43]INS!$E$123</definedName>
    <definedName name="ins_mezcla_pañete">#REF!</definedName>
    <definedName name="ins_mezcladora_bañera">#REF!</definedName>
    <definedName name="ins_mezcladora_fregadero">#REF!</definedName>
    <definedName name="ins_mezcladora_jacuzzi">#REF!</definedName>
    <definedName name="ins_mezcladora_lavamanos">#REF!</definedName>
    <definedName name="ins_microprocesador_velocidad_variable">[43]INS!$E$121</definedName>
    <definedName name="ins_mortero_13">#REF!</definedName>
    <definedName name="ins_mortero_14">#REF!</definedName>
    <definedName name="ins_niple_cromado">#REF!</definedName>
    <definedName name="ins_niple_hn_1.5pulg">[43]INS!$E$218</definedName>
    <definedName name="ins_niple_hn_4pulg">[43]INS!$E$217</definedName>
    <definedName name="ins_panel_contro_riego">[43]INS!$E$260</definedName>
    <definedName name="ins_parrilla_fodo_piscina">[43]INS!$E$300</definedName>
    <definedName name="ins_parrilla_piso">#REF!</definedName>
    <definedName name="ins_pedestal">[43]INS!$E$134</definedName>
    <definedName name="ins_pintura">#REF!</definedName>
    <definedName name="ins_plato_ducha">[43]INS!$E$131</definedName>
    <definedName name="ins_receptaculo_piscina">[43]INS!$E$299</definedName>
    <definedName name="ins_red_cpvc_0.75x0.5pulg">#REF!</definedName>
    <definedName name="ins_red_hg_3x2">#REF!</definedName>
    <definedName name="ins_red_hn_2x1.5pulg">[43]INS!$E$214</definedName>
    <definedName name="ins_red_hn_3x1.5pulg">[43]INS!$E$213</definedName>
    <definedName name="ins_red_hn_4x1.5pulg">[43]INS!$E$212</definedName>
    <definedName name="ins_red_hn_6x4pulg">[43]INS!$E$211</definedName>
    <definedName name="ins_red_pe_0.75x0.5pulg">[43]INS!$E$253</definedName>
    <definedName name="ins_red_pe_1.5x0.5pulg">[43]INS!$E$250</definedName>
    <definedName name="ins_red_pe_1.5x1pulg">[43]INS!$E$249</definedName>
    <definedName name="ins_red_pe_1x0.5pulg">[43]INS!$E$252</definedName>
    <definedName name="ins_red_pe_1x0.75pulg">[43]INS!$E$251</definedName>
    <definedName name="ins_red_pe_2x1.5pulg">[43]INS!$E$248</definedName>
    <definedName name="ins_red_pp_0.75x0.375pulg">[43]INS!$E$87</definedName>
    <definedName name="ins_red_pp_0.75x0.5pulg">[43]INS!$E$86</definedName>
    <definedName name="ins_red_pp_1.5x0.75pulg">[43]INS!$E$84</definedName>
    <definedName name="ins_red_pp_1.5x1pulg">[43]INS!$E$83</definedName>
    <definedName name="ins_red_pp_1x0.75pulg">[43]INS!$E$85</definedName>
    <definedName name="ins_red_pvc_3x2pulg">#REF!</definedName>
    <definedName name="ins_red_pvc_4x2pulg">#REF!</definedName>
    <definedName name="ins_red_pvc_4x3pulg">#REF!</definedName>
    <definedName name="ins_red_pvc_drenaje_3x2pulg">[43]INS!$E$176</definedName>
    <definedName name="ins_red_pvc_drenaje_4x3pulg">[43]INS!$E$175</definedName>
    <definedName name="ins_red_pvc_presion_0.75x0.5pulg">#REF!</definedName>
    <definedName name="ins_red_pvc_presion_1.5x0.75pulg">#REF!</definedName>
    <definedName name="ins_red_pvc_presion_1.5x1pulg">#REF!</definedName>
    <definedName name="ins_red_pvc_presion_1x0.5pulg">#REF!</definedName>
    <definedName name="ins_red_pvc_presion_1x0.75pulg">#REF!</definedName>
    <definedName name="ins_red_pvc_presion_2x1.5pulg">#REF!</definedName>
    <definedName name="ins_red_pvc_presion_2x1pulg">#REF!</definedName>
    <definedName name="ins_red_pvc_presion_3x1.5pulg">#REF!</definedName>
    <definedName name="ins_red_pvc_presion_3x1pulg">#REF!</definedName>
    <definedName name="ins_red_pvc_presion_3x2pulg">#REF!</definedName>
    <definedName name="ins_red_pvc_presion_4x1.5pulg">[43]INS!$E$280</definedName>
    <definedName name="ins_red_pvc_presion_4x2pulg">[43]INS!$E$279</definedName>
    <definedName name="ins_red_pvc_presion_4x3pulg">[43]INS!$E$278</definedName>
    <definedName name="ins_regla">#REF!</definedName>
    <definedName name="ins_rejilla_imbornal_hf">[43]INS!$E$187</definedName>
    <definedName name="ins_rejilla_piso">[43]INS!$E$185</definedName>
    <definedName name="ins_rejilla_techo">#REF!</definedName>
    <definedName name="ins_sensor_lluvia">[43]INS!$E$263</definedName>
    <definedName name="ins_siamesa">[43]INS!$E$221</definedName>
    <definedName name="ins_sifon_1.5pulg">[43]INS!$E$182</definedName>
    <definedName name="ins_sifon_2pulg">#REF!</definedName>
    <definedName name="ins_skimer">[43]INS!$E$295</definedName>
    <definedName name="ins_soldadora_110v">[43]INS!$E$95</definedName>
    <definedName name="ins_supresora_golpe_ariete_0.75pulg">[43]INS!$E$115</definedName>
    <definedName name="ins_supresora_golpe_ariete_3pulg">[43]INS!$E$114</definedName>
    <definedName name="ins_tanque_hidroneumatico_210gls">[43]INS!$E$120</definedName>
    <definedName name="ins_tapa_pesada_hf">[43]INS!$E$186</definedName>
    <definedName name="ins_tapon_pvc_1.5pulg">[43]INS!$E$292</definedName>
    <definedName name="ins_tapon_pvc_3pulg">[43]INS!$E$291</definedName>
    <definedName name="ins_tapon_rejistro_pvc_drenaje_2pulg">[43]INS!$E$178</definedName>
    <definedName name="ins_tapon_rejistro_pvc_drenaje_4pulg">[43]INS!$E$177</definedName>
    <definedName name="ins_tarugo_0.375pulg">#REF!</definedName>
    <definedName name="ins_tarugo_0.5pulg">#REF!</definedName>
    <definedName name="ins_tee_cpvc_0.5pulg">#REF!</definedName>
    <definedName name="ins_tee_cpvc_0.75pulg">#REF!</definedName>
    <definedName name="ins_tee_hg_3hg">#REF!</definedName>
    <definedName name="ins_tee_hn_1.5x1.5pulg">[43]INS!$E$204</definedName>
    <definedName name="ins_tee_hn_2x1.5pulg">[43]INS!$E$203</definedName>
    <definedName name="ins_tee_hn_2x2pulg">[43]INS!$E$202</definedName>
    <definedName name="ins_tee_hn_3x3pulg">[43]INS!$E$201</definedName>
    <definedName name="ins_tee_hn_4x4pulg">[43]INS!$E$200</definedName>
    <definedName name="ins_tee_hn_6x6pulg">[43]INS!$E$199</definedName>
    <definedName name="ins_tee_pe_0.5x0.5pulg">[43]INS!$E$240</definedName>
    <definedName name="ins_tee_pe_0.75x0.75pulg">[43]INS!$E$239</definedName>
    <definedName name="ins_tee_pe_1.5x1.5pulg">[43]INS!$E$237</definedName>
    <definedName name="ins_tee_pe_1x1pulg">[43]INS!$E$238</definedName>
    <definedName name="ins_tee_pe_2x2pulg">[43]INS!$E$236</definedName>
    <definedName name="ins_tee_pp_0.5x0.5pulg">[43]INS!$E$75</definedName>
    <definedName name="ins_tee_pp_0.75x0.5pulg">[43]INS!$E$74</definedName>
    <definedName name="ins_tee_pp_0.75x0.75pulg">[43]INS!$E$73</definedName>
    <definedName name="ins_tee_pp_1.5x1.5pulg">[43]INS!$E$70</definedName>
    <definedName name="ins_tee_pp_1x0.75pulg">[43]INS!$E$72</definedName>
    <definedName name="ins_tee_pp_1x1pulg">[43]INS!$E$71</definedName>
    <definedName name="ins_tee_pp_2x1pulg">[43]INS!$E$69</definedName>
    <definedName name="ins_tee_pp_2x2pulg">[43]INS!$E$68</definedName>
    <definedName name="ins_tee_pp_3x3pulg">[43]INS!$E$67</definedName>
    <definedName name="ins_tee_pp_4x4pulg">[43]INS!$E$66</definedName>
    <definedName name="ins_tee_pvc_presion_0.5pulg">#REF!</definedName>
    <definedName name="ins_tee_pvc_presion_0.75pulg">#REF!</definedName>
    <definedName name="ins_tee_pvc_presion_1.5pulg">#REF!</definedName>
    <definedName name="ins_tee_pvc_presion_1.5x1.5pulg">[43]INS!$E$274</definedName>
    <definedName name="ins_tee_pvc_presion_1pulg">#REF!</definedName>
    <definedName name="ins_tee_pvc_presion_2pulg">#REF!</definedName>
    <definedName name="ins_tee_pvc_presion_2x2pulg">[43]INS!$E$273</definedName>
    <definedName name="ins_tee_pvc_presion_3pulg">#REF!</definedName>
    <definedName name="ins_tee_pvc_presion_3x3pulg">[43]INS!$E$272</definedName>
    <definedName name="ins_tee_pvc_presion_4x4pulg">[43]INS!$E$271</definedName>
    <definedName name="ins_tee_yee_pvc_drenaje_2X2pulg">[43]INS!$E$159</definedName>
    <definedName name="ins_tee_yee_pvc_drenaje_3X2pulg">[43]INS!$E$158</definedName>
    <definedName name="ins_tee_yee_pvc_drenaje_3X3pulg">[43]INS!$E$157</definedName>
    <definedName name="ins_tee_yee_pvc_drenaje_4X3pulg">[43]INS!$E$156</definedName>
    <definedName name="ins_tee_yee_pvc_drenaje_4X4pulg">[43]INS!$E$155</definedName>
    <definedName name="ins_tornillo_0.375pulg">#REF!</definedName>
    <definedName name="ins_tornillo_fijacion">#REF!</definedName>
    <definedName name="ins_tub_cpvc_0.5pulg">#REF!</definedName>
    <definedName name="ins_tub_cpvc_0.75pulg">#REF!</definedName>
    <definedName name="ins_tub_hg_2pulg">#REF!</definedName>
    <definedName name="ins_tub_hg_3pulg">#REF!</definedName>
    <definedName name="ins_tub_hn_0.75pulg">[43]INS!$E$198</definedName>
    <definedName name="ins_tub_hn_1.5pulg">[43]INS!$E$197</definedName>
    <definedName name="ins_tub_hn_2pulg">[43]INS!$E$196</definedName>
    <definedName name="ins_tub_hn_3pulg">[43]INS!$E$195</definedName>
    <definedName name="ins_tub_hn_4pulg">[43]INS!$E$194</definedName>
    <definedName name="ins_tub_hn_6pulg">[43]INS!$E$193</definedName>
    <definedName name="ins_tub_pe_pn10_0.5pulg">[43]INS!$E$235</definedName>
    <definedName name="ins_tub_pe_pn10_0.75pulg">[43]INS!$E$234</definedName>
    <definedName name="ins_tub_pe_pn10_1.5pulg">[43]INS!$E$232</definedName>
    <definedName name="ins_tub_pe_pn10_1pulg">[43]INS!$E$233</definedName>
    <definedName name="ins_tub_pe_pn10_2pulg">[43]INS!$E$231</definedName>
    <definedName name="ins_tub_pp_0.375pulg">[43]INS!$E$65</definedName>
    <definedName name="ins_tub_pp_0.5pulg">[43]INS!$E$64</definedName>
    <definedName name="ins_tub_pp_0.75pulg">[43]INS!$E$63</definedName>
    <definedName name="ins_tub_pp_1.5pulg">[43]INS!$E$61</definedName>
    <definedName name="ins_tub_pp_1pulg">[43]INS!$E$62</definedName>
    <definedName name="ins_tub_pp_2pulg">[43]INS!$E$60</definedName>
    <definedName name="ins_tub_pp_3pulg">[43]INS!$E$59</definedName>
    <definedName name="ins_tub_pp_4pulg">[43]INS!$E$58</definedName>
    <definedName name="ins_tub_pvc_sch40_0.5pul">#REF!</definedName>
    <definedName name="ins_tub_pvc_sch40_0.75pul">#REF!</definedName>
    <definedName name="ins_tub_pvc_sch40_1.5pul">#REF!</definedName>
    <definedName name="ins_tub_pvc_sch40_1pul">#REF!</definedName>
    <definedName name="ins_tub_pvc_sdr21_2pulg">#REF!</definedName>
    <definedName name="ins_tub_pvc_sdr21_3pulg">#REF!</definedName>
    <definedName name="ins_tub_pvc_sdr26_1.5pulg">[43]INS!$E$270</definedName>
    <definedName name="ins_tub_pvc_sdr26_2pulg">#REF!</definedName>
    <definedName name="ins_tub_pvc_sdr26_3pulg">#REF!</definedName>
    <definedName name="ins_tub_pvc_sdr26_4pulg">[43]INS!$E$267</definedName>
    <definedName name="ins_tub_pvc_sdr32.5_2pulg">[43]INS!$E$154</definedName>
    <definedName name="ins_tub_pvc_sdr32.5_3pulg">[43]INS!$E$153</definedName>
    <definedName name="ins_tub_pvc_sdr32.5_4pulg">#REF!</definedName>
    <definedName name="ins_tub_pvc_sdr32.5_6pulg">#REF!</definedName>
    <definedName name="ins_tub_pvc_sdr32.5_8pulg">[43]INS!$E$150</definedName>
    <definedName name="ins_tubo_flexible">#REF!</definedName>
    <definedName name="ins_tubo_telecopico">[43]INS!$E$301</definedName>
    <definedName name="ins_tuerca_0.375pulg">#REF!</definedName>
    <definedName name="ins_tuerca_0.5pulg">#REF!</definedName>
    <definedName name="ins_vacum">[43]INS!$E$302</definedName>
    <definedName name="ins_valvula_0.5pulg">[43]INS!$E$108</definedName>
    <definedName name="ins_valvula_0.75pulg">#REF!</definedName>
    <definedName name="ins_valvula_1.5pulg">#REF!</definedName>
    <definedName name="ins_valvula_1pulg">#REF!</definedName>
    <definedName name="ins_valvula_2pulg">#REF!</definedName>
    <definedName name="ins_valvula_3pulg">[43]INS!$E$104</definedName>
    <definedName name="ins_valvula_aire_1pulg">[43]INS!$E$116</definedName>
    <definedName name="ins_valvula_mariposa_1.5pulg">[43]INS!$E$226</definedName>
    <definedName name="ins_valvula_mariposa_2pulg">[43]INS!$E$225</definedName>
    <definedName name="ins_valvula_mariposa_3pulg">[43]INS!$E$224</definedName>
    <definedName name="ins_valvula_mariposa_4pulg">[43]INS!$E$223</definedName>
    <definedName name="ins_valvula_mariposa_6pulg">[43]INS!$E$222</definedName>
    <definedName name="ins_valvula_reguladora_1.5pulg">[43]INS!$E$111</definedName>
    <definedName name="ins_valvula_reguladora_1pulg">#REF!</definedName>
    <definedName name="ins_valvula_reguladora_2pulg">#REF!</definedName>
    <definedName name="ins_valvula_reguladora_4pulg">[43]INS!$E$109</definedName>
    <definedName name="ins_varilla_0.375pulg">#REF!</definedName>
    <definedName name="ins_varilla_0.5pulg">#REF!</definedName>
    <definedName name="ins_yee_pvc_drenaje_2pulg">#REF!</definedName>
    <definedName name="ins_yee_pvc_drenaje_2X2pulg">[43]INS!$E$166</definedName>
    <definedName name="ins_yee_pvc_drenaje_3pulg">#REF!</definedName>
    <definedName name="ins_yee_pvc_drenaje_3X2pulg">[43]INS!$E$165</definedName>
    <definedName name="ins_yee_pvc_drenaje_3X3pulg">[43]INS!$E$164</definedName>
    <definedName name="ins_yee_pvc_drenaje_4pulg">#REF!</definedName>
    <definedName name="ins_yee_pvc_drenaje_4X2pulg">[43]INS!$E$163</definedName>
    <definedName name="ins_yee_pvc_drenaje_4X3pulg">[43]INS!$E$162</definedName>
    <definedName name="ins_yee_pvc_drenaje_4X4pulg">[43]INS!$E$161</definedName>
    <definedName name="ins_yee_pvc_drenaje_6X4pulg">[43]INS!$E$160</definedName>
    <definedName name="inseemmu">'[8]Ana-elect.'!#REF!</definedName>
    <definedName name="INST.ELECTRICA.EXTERIOR">#REF!</definedName>
    <definedName name="Inst.Sanitaria.1erN">#REF!</definedName>
    <definedName name="Inst.Sanitaria.1erN.">#REF!</definedName>
    <definedName name="Inst.Sanitaria.2do.3ery4toN">#REF!</definedName>
    <definedName name="Inst.sanitaria3er.4toy5toN">#REF!</definedName>
    <definedName name="instalacion.electrica.principal">[42]Resumen!$D$23</definedName>
    <definedName name="Instalacion.sanitaria.Entrepiso">#REF!</definedName>
    <definedName name="instalaciontapacisterna">'[30]MANO DE OBRA'!$D$441</definedName>
    <definedName name="instbarraminusvalido">'[30]MANO DE OBRA'!$D$420</definedName>
    <definedName name="instelectricaextractor">'[30]MANO DE OBRA'!$D$215</definedName>
    <definedName name="instfregaderodobleaccesorios">'[30]MANO DE OBRA'!$D$240</definedName>
    <definedName name="instllavinpuerta">'[30]MANO DE OBRA'!$D$433</definedName>
    <definedName name="instmecanicaextractor">'[30]MANO DE OBRA'!$D$439</definedName>
    <definedName name="INSTVENT">#REF!</definedName>
    <definedName name="insumo">[90]Insumos!$A$5:$D$1064</definedName>
    <definedName name="INSUMO_1">#REF!</definedName>
    <definedName name="INSUMOS">#REF!</definedName>
    <definedName name="Int">#REF!</definedName>
    <definedName name="INT3W">'[8]Ana-elect.'!#REF!</definedName>
    <definedName name="INT4W">'[8]Ana-elect.'!#REF!</definedName>
    <definedName name="INTDOB">'[8]Ana-elect.'!#REF!</definedName>
    <definedName name="intercom">'[8]Ana-elect.'!#REF!</definedName>
    <definedName name="Interest_Rate">#REF!</definedName>
    <definedName name="INTERMEDIA_I">[91]CPV_MGMG!#REF!</definedName>
    <definedName name="interr1">[53]Analisis!$E$1009</definedName>
    <definedName name="interr2">[53]Analisis!$E$1020</definedName>
    <definedName name="interr3v">[53]Analisis!$E$1031</definedName>
    <definedName name="INTERRUPTOR_3w">#REF!</definedName>
    <definedName name="INTERRUPTOR_4w">#REF!</definedName>
    <definedName name="INTERRUPTOR_DOBLE">#REF!</definedName>
    <definedName name="INTERRUPTOR_SENC">#REF!</definedName>
    <definedName name="INTERRUPTOR3VIAS">#REF!</definedName>
    <definedName name="INTERRUPTOR4VIAS">#REF!</definedName>
    <definedName name="interruptor4way">[30]INSUMO!$D$503</definedName>
    <definedName name="interruptorcuatrovias">#REF!</definedName>
    <definedName name="INTERRUPTORDOBLE">#REF!</definedName>
    <definedName name="INTERRUPTORPILOTO">#REF!</definedName>
    <definedName name="INTERRUPTORSENCILLO">#REF!</definedName>
    <definedName name="interruptorsencillocrema">[30]INSUMO!$D$504</definedName>
    <definedName name="interruptortresvias">#REF!</definedName>
    <definedName name="INTERRUPTORTRIPLE">#REF!</definedName>
    <definedName name="interruptortriplecrema">[30]INSUMO!$D$505</definedName>
    <definedName name="ints">#REF!</definedName>
    <definedName name="INTSEN">'[8]Ana-elect.'!#REF!</definedName>
    <definedName name="inversor3.6k24v">[30]INSUMO!$D$510</definedName>
    <definedName name="iouioiu" hidden="1">'[25]ANALISIS STO DGO'!#REF!</definedName>
    <definedName name="isu">#REF!</definedName>
    <definedName name="itabo">#REF!</definedName>
    <definedName name="itbi">#REF!</definedName>
    <definedName name="ITBIS">#REF!</definedName>
    <definedName name="Itbis_carp2in">[92]via!$F$1178</definedName>
    <definedName name="ITBS">#REF!</definedName>
    <definedName name="itebis">#REF!</definedName>
    <definedName name="Item2">#N/A</definedName>
    <definedName name="itemRecursosPrecioProvincias">#REF!</definedName>
    <definedName name="iu">#REF!</definedName>
    <definedName name="iuouio" hidden="1">'[25]ANALISIS STO DGO'!#REF!</definedName>
    <definedName name="iuylkutyjrtujr" hidden="1">'[25]ANALISIS STO DGO'!#REF!</definedName>
    <definedName name="iyoiuio" hidden="1">#REF!</definedName>
    <definedName name="Izado_de_Tabletas">#REF!</definedName>
    <definedName name="Izado_de_Tabletas_2">#N/A</definedName>
    <definedName name="Izado_de_Tabletas_3">#N/A</definedName>
    <definedName name="IZAJE">#REF!</definedName>
    <definedName name="IZAJE_2">"$#REF!.$#REF!$#REF!"</definedName>
    <definedName name="IZAJE_3">"$#REF!.$#REF!$#REF!"</definedName>
    <definedName name="Izaje_de_Vigas_Postensadas">#REF!</definedName>
    <definedName name="Izaje_de_Vigas_Postensadas_2">#N/A</definedName>
    <definedName name="Izaje_de_Vigas_Postensadas_3">#N/A</definedName>
    <definedName name="J" localSheetId="0" hidden="1">{#N/A,#N/A,FALSE,"Planilha";#N/A,#N/A,FALSE,"Resumo";#N/A,#N/A,FALSE,"Fisico";#N/A,#N/A,FALSE,"Financeiro";#N/A,#N/A,FALSE,"Financeiro"}</definedName>
    <definedName name="J" hidden="1">{#N/A,#N/A,FALSE,"Planilha";#N/A,#N/A,FALSE,"Resumo";#N/A,#N/A,FALSE,"Fisico";#N/A,#N/A,FALSE,"Financeiro";#N/A,#N/A,FALSE,"Financeiro"}</definedName>
    <definedName name="JAGS">#REF!</definedName>
    <definedName name="Jamba.caoba">#REF!</definedName>
    <definedName name="JE" hidden="1">'[25]ANALISIS STO DGO'!#REF!</definedName>
    <definedName name="JERTJHRTHR" hidden="1">'[25]ANALISIS STO DGO'!#REF!</definedName>
    <definedName name="jf" hidden="1">'[25]ANALISIS STO DGO'!#REF!</definedName>
    <definedName name="jfuoe" hidden="1">#REF!</definedName>
    <definedName name="jg" hidden="1">#REF!</definedName>
    <definedName name="JGH" hidden="1">'[25]ANALISIS STO DGO'!#REF!</definedName>
    <definedName name="JGHJ" hidden="1">'[25]ANALISIS STO DGO'!#REF!</definedName>
    <definedName name="jgklgjh" hidden="1">'[25]ANALISIS STO DGO'!#REF!</definedName>
    <definedName name="jgy" hidden="1">'[25]ANALISIS STO DGO'!#REF!</definedName>
    <definedName name="JH" hidden="1">[2]A!#REF!</definedName>
    <definedName name="jhf" hidden="1">'[25]ANALISIS STO DGO'!#REF!</definedName>
    <definedName name="JHGJHJHG" hidden="1">'[25]ANALISIS STO DGO'!#REF!</definedName>
    <definedName name="jhj" hidden="1">'[25]ANALISIS STO DGO'!#REF!</definedName>
    <definedName name="jhjhj" hidden="1">'[25]ANALISIS STO DGO'!#REF!</definedName>
    <definedName name="jhkh" hidden="1">'[25]ANALISIS STO DGO'!#REF!</definedName>
    <definedName name="jhkl" hidden="1">'[25]ANALISIS STO DGO'!#REF!</definedName>
    <definedName name="jiro" hidden="1">#REF!</definedName>
    <definedName name="JJ" hidden="1">#REF!</definedName>
    <definedName name="jjgfsdc">#REF!</definedName>
    <definedName name="jjj" hidden="1">#REF!</definedName>
    <definedName name="jjjjj" hidden="1">'[25]ANALISIS STO DGO'!#REF!</definedName>
    <definedName name="jjjjjjj" hidden="1">#REF!</definedName>
    <definedName name="jjklj" hidden="1">'[25]ANALISIS STO DGO'!#REF!</definedName>
    <definedName name="jk" hidden="1">'[25]ANALISIS STO DGO'!#REF!</definedName>
    <definedName name="jkh" hidden="1">'[25]ANALISIS STO DGO'!#REF!</definedName>
    <definedName name="jkhjk" hidden="1">'[25]ANALISIS STO DGO'!#REF!</definedName>
    <definedName name="jkhjkh" hidden="1">'[25]ANALISIS STO DGO'!#REF!</definedName>
    <definedName name="jkhjkhj" hidden="1">'[25]ANALISIS STO DGO'!#REF!</definedName>
    <definedName name="jkhkh" hidden="1">'[70]ANALISIS STO DGO'!#REF!</definedName>
    <definedName name="jkhy" hidden="1">'[25]ANALISIS STO DGO'!#REF!</definedName>
    <definedName name="JKT" hidden="1">'[25]ANALISIS STO DGO'!#REF!</definedName>
    <definedName name="JKYT" hidden="1">'[25]ANALISIS STO DGO'!#REF!</definedName>
    <definedName name="jlhjlhjlghjlh" hidden="1">#REF!</definedName>
    <definedName name="jminimo">#REF!</definedName>
    <definedName name="jmktg" hidden="1">'[25]ANALISIS STO DGO'!#REF!</definedName>
    <definedName name="jn" hidden="1">'[25]ANALISIS STO DGO'!#REF!</definedName>
    <definedName name="jnf" hidden="1">'[25]ANALISIS STO DGO'!#REF!</definedName>
    <definedName name="Jose">[81]INSUMOS!#REF!</definedName>
    <definedName name="jr" hidden="1">'[25]ANALISIS STO DGO'!#REF!</definedName>
    <definedName name="jrrtrtyrtyf" hidden="1">'[25]ANALISIS STO DGO'!#REF!</definedName>
    <definedName name="jrtjrdt" hidden="1">'[25]ANALISIS STO DGO'!#REF!</definedName>
    <definedName name="jsfxrh" hidden="1">'[25]ANALISIS STO DGO'!#REF!</definedName>
    <definedName name="jt" hidden="1">'[25]ANALISIS STO DGO'!#REF!</definedName>
    <definedName name="JTRYJTYJTY" hidden="1">'[25]ANALISIS STO DGO'!#REF!</definedName>
    <definedName name="JTYJT" hidden="1">'[26]ANALISIS STO DGO'!#REF!</definedName>
    <definedName name="jumperbateria">[30]INSUMO!$D$454</definedName>
    <definedName name="junta.water.stop">[66]Análisis!$D$1570</definedName>
    <definedName name="JUNTA_CERA_INODORO">#REF!</definedName>
    <definedName name="JUNTA_DRESSER_12">#REF!</definedName>
    <definedName name="JUNTA_DRESSER_16">#REF!</definedName>
    <definedName name="JUNTA_DRESSER_2">#REF!</definedName>
    <definedName name="JUNTA_DRESSER_3">#REF!</definedName>
    <definedName name="JUNTA_DRESSER_4">#REF!</definedName>
    <definedName name="JUNTA_DRESSER_6">#REF!</definedName>
    <definedName name="JUNTA_DRESSER_8">#REF!</definedName>
    <definedName name="JUNTA_WATER_STOP_9">#REF!</definedName>
    <definedName name="JUNTACERA">#REF!</definedName>
    <definedName name="juntacerainodoro">[30]INSUMO!$D$213</definedName>
    <definedName name="jut" hidden="1">#REF!</definedName>
    <definedName name="jy" hidden="1">'[25]ANALISIS STO DGO'!#REF!</definedName>
    <definedName name="jyut" hidden="1">'[25]ANALISIS STO DGO'!#REF!</definedName>
    <definedName name="k" hidden="1">'[56]ANALISIS STO DGO'!#REF!</definedName>
    <definedName name="kerosene">#REF!</definedName>
    <definedName name="key" hidden="1">#REF!</definedName>
    <definedName name="kg" hidden="1">'[25]ANALISIS STO DGO'!#REF!</definedName>
    <definedName name="kggf" hidden="1">'[25]ANALISIS STO DGO'!#REF!</definedName>
    <definedName name="kgh" hidden="1">'[25]ANALISIS STO DGO'!#REF!</definedName>
    <definedName name="kghjkgkgkjhj" hidden="1">'[25]ANALISIS STO DGO'!#REF!</definedName>
    <definedName name="kglb">0.453592</definedName>
    <definedName name="kh" hidden="1">'[25]ANALISIS STO DGO'!#REF!</definedName>
    <definedName name="khgjkh" hidden="1">'[25]ANALISIS STO DGO'!#REF!</definedName>
    <definedName name="KHJ" hidden="1">#REF!</definedName>
    <definedName name="khjkgtuktky" hidden="1">'[25]ANALISIS STO DGO'!#REF!</definedName>
    <definedName name="KHJUK" hidden="1">'[25]ANALISIS STO DGO'!#REF!</definedName>
    <definedName name="khvf">#REF!</definedName>
    <definedName name="kijop">#REF!</definedName>
    <definedName name="Kilometro">#REF!</definedName>
    <definedName name="kj" hidden="1">'[25]ANALISIS STO DGO'!#REF!</definedName>
    <definedName name="KJH" hidden="1">'[56]ANALISIS STO DGO'!#REF!</definedName>
    <definedName name="kjkjhkh" hidden="1">'[25]ANALISIS STO DGO'!#REF!</definedName>
    <definedName name="kkjgh" hidden="1">'[25]ANALISIS STO DGO'!#REF!</definedName>
    <definedName name="kkkk" hidden="1">'[70]ANALISIS STO DGO'!#REF!</definedName>
    <definedName name="kkkkk" hidden="1">'[73]ANALISIS STO DGO'!#REF!</definedName>
    <definedName name="kkkkkk" hidden="1">'[25]ANALISIS STO DGO'!#REF!</definedName>
    <definedName name="kkkkkkkk" hidden="1">'[25]ANALISIS STO DGO'!#REF!</definedName>
    <definedName name="kkkkkkkkk" hidden="1">'[25]ANALISIS STO DGO'!#REF!</definedName>
    <definedName name="kl" hidden="1">'[25]ANALISIS STO DGO'!#REF!</definedName>
    <definedName name="KLULUI" hidden="1">[2]A!#REF!</definedName>
    <definedName name="kmy" hidden="1">'[25]ANALISIS STO DGO'!#REF!</definedName>
    <definedName name="kmyh" hidden="1">'[25]ANALISIS STO DGO'!#REF!</definedName>
    <definedName name="kmyu" hidden="1">'[25]ANALISIS STO DGO'!#REF!</definedName>
    <definedName name="komatsu">#REF!</definedName>
    <definedName name="krft" hidden="1">'[26]ANALISIS STO DGO'!#REF!</definedName>
    <definedName name="kt" hidden="1">'[25]ANALISIS STO DGO'!#REF!</definedName>
    <definedName name="Kurt">#REF!</definedName>
    <definedName name="KUY" hidden="1">'[25]ANALISIS STO DGO'!#REF!</definedName>
    <definedName name="KUYUKYUKY" hidden="1">'[25]ANALISIS STO DGO'!#REF!</definedName>
    <definedName name="ky" hidden="1">'[25]ANALISIS STO DGO'!#REF!</definedName>
    <definedName name="kym" hidden="1">'[25]ANALISIS STO DGO'!#REF!</definedName>
    <definedName name="KYR" hidden="1">'[25]ANALISIS STO DGO'!#REF!</definedName>
    <definedName name="kyu" hidden="1">'[25]ANALISIS STO DGO'!#REF!</definedName>
    <definedName name="kyujktyukjt" hidden="1">#REF!</definedName>
    <definedName name="kyuk" hidden="1">'[25]ANALISIS STO DGO'!#REF!</definedName>
    <definedName name="KYUKYUKTY" hidden="1">#REF!</definedName>
    <definedName name="L">#REF!</definedName>
    <definedName name="labor">'[75]Analisis salidas'!$H$4</definedName>
    <definedName name="labora">#REF!</definedName>
    <definedName name="LABORATORIO">#REF!</definedName>
    <definedName name="labore">'[75]Analisis salidas'!$H$5</definedName>
    <definedName name="Ladrillos.2x4x8pulg.">[42]Insumos!$E$112</definedName>
    <definedName name="LADRILLOS_4x8x2">#REF!</definedName>
    <definedName name="LAMP">[27]Materiales!$E$57</definedName>
    <definedName name="LAMP1">[29]Analisis!$F$421</definedName>
    <definedName name="lamp2">'[18]Pres. '!#REF!</definedName>
    <definedName name="lamp4">'[18]Pres. '!#REF!</definedName>
    <definedName name="lamp4x40">'[86]Pres. Adic.Y'!$E$44</definedName>
    <definedName name="LAMPARA_FLUORESC_2x4">#REF!</definedName>
    <definedName name="lamparabajoconsumoexterior">[30]INSUMO!$D$511</definedName>
    <definedName name="LAMPARAS">#REF!</definedName>
    <definedName name="LAMPARAS_DE_1500W_220V">#REF!</definedName>
    <definedName name="LAMPSECADOR">[27]Materiales!$E$60</definedName>
    <definedName name="LAQUEAR_MADERA">#REF!</definedName>
    <definedName name="LARRASTRE4SDR41MCONTRA">#REF!</definedName>
    <definedName name="LARRASTRE6SDR41MCONTRA">#REF!</definedName>
    <definedName name="Last_Row">#N/A</definedName>
    <definedName name="LATEX">#REF!</definedName>
    <definedName name="Lav">#REF!</definedName>
    <definedName name="Lav.American.Standar.Saona">#REF!</definedName>
    <definedName name="lav_mec">#N/A</definedName>
    <definedName name="lava">'[18]Pres. '!#REF!</definedName>
    <definedName name="Lavac">#REF!</definedName>
    <definedName name="lavade">[53]Analisis!$E$1332</definedName>
    <definedName name="LAVADERO_DOBLE">#REF!</definedName>
    <definedName name="LAVADERO_GRANITO_SENCILLO">#REF!</definedName>
    <definedName name="LAVADERODOBLE">[27]Materiales!$E$566</definedName>
    <definedName name="LAVADEROS">#REF!</definedName>
    <definedName name="LAVADEROSENCILLO">#REF!</definedName>
    <definedName name="Lavado.Marmol">#REF!</definedName>
    <definedName name="lavamano.rondalyn">#REF!</definedName>
    <definedName name="LAVAMANO_19x17_BCO">#REF!</definedName>
    <definedName name="LAVAMANOC">#REF!</definedName>
    <definedName name="LAVAMANOS">[27]Materiales!$E$568</definedName>
    <definedName name="LAVAMANOSC">[28]Analisis!$F$572</definedName>
    <definedName name="LAVAMANOSCAMBIO">[89]Analisis!$F$549</definedName>
    <definedName name="lavamanoscolor">#REF!</definedName>
    <definedName name="lavamanosovaladocolor">#REF!</definedName>
    <definedName name="lavamanosroyalpedestal">[30]INSUMO!$D$218</definedName>
    <definedName name="lavamanossevicioblanco">#REF!</definedName>
    <definedName name="Lavame">#REF!</definedName>
    <definedName name="Lavape">#REF!</definedName>
    <definedName name="LAVGRA1BCO">#REF!</definedName>
    <definedName name="LAVGRA1BCOPVC">#REF!</definedName>
    <definedName name="LAVGRA2BCO">#REF!</definedName>
    <definedName name="LAVGRA2BCOPVC">#REF!</definedName>
    <definedName name="Lavm">#REF!</definedName>
    <definedName name="LAVM1917BCO">#REF!</definedName>
    <definedName name="LAVM1917BCOPVC">#REF!</definedName>
    <definedName name="LAVM1917COL">#REF!</definedName>
    <definedName name="LAVM1917COLPVC">#REF!</definedName>
    <definedName name="LAVMOVABCO">#REF!</definedName>
    <definedName name="LAVMOVABCOPVC">#REF!</definedName>
    <definedName name="LAVMOVACOL">#REF!</definedName>
    <definedName name="LAVMOVACOLPVC">#REF!</definedName>
    <definedName name="LAVMSERBCO">#REF!</definedName>
    <definedName name="LAVMSERBCOPVC">#REF!</definedName>
    <definedName name="LAVOVAEMPBCOCONTRA">#REF!</definedName>
    <definedName name="lb" hidden="1">#REF!</definedName>
    <definedName name="lbalaustre1">#REF!</definedName>
    <definedName name="lbalaustre2">#REF!</definedName>
    <definedName name="lbalaustre3">#REF!</definedName>
    <definedName name="lbalaustre4">#REF!</definedName>
    <definedName name="lbalmbre18">'[59]Analisis Unit. '!$F$39</definedName>
    <definedName name="lbkg">#REF!</definedName>
    <definedName name="ldldldld">#REF!</definedName>
    <definedName name="LETRERO_DE_OBRA">#REF!</definedName>
    <definedName name="lexco">#REF!</definedName>
    <definedName name="LEY_6_88">#REF!</definedName>
    <definedName name="lhgjk" hidden="1">'[25]ANALISIS STO DGO'!#REF!</definedName>
    <definedName name="lhjlh" hidden="1">'[25]ANALISIS STO DGO'!#REF!</definedName>
    <definedName name="Ligado_y_vaciado">#REF!</definedName>
    <definedName name="Ligado_y_vaciado_2">#N/A</definedName>
    <definedName name="Ligado_y_vaciado_3">#N/A</definedName>
    <definedName name="Ligado_y_Vaciado_a_Mano">#REF!</definedName>
    <definedName name="Ligado_y_Vaciado_con_ligadora_y_Winche">#REF!</definedName>
    <definedName name="Ligado_y_Vaciado_Hormigón_Industrial_____20_M3">#REF!</definedName>
    <definedName name="Ligado_y_Vaciado_Hormigón_Industrial_____4_M3">#REF!</definedName>
    <definedName name="Ligado_y_Vaciado_Hormigón_Industrial___10__20_M3">#REF!</definedName>
    <definedName name="Ligado_y_Vaciado_Hormigón_Industrial___4__10_M3">#REF!</definedName>
    <definedName name="ligadohormigon">#REF!</definedName>
    <definedName name="ligadora">#REF!</definedName>
    <definedName name="Ligadora_de_1_funda">#REF!</definedName>
    <definedName name="Ligadora_de_1_funda_2">#N/A</definedName>
    <definedName name="Ligadora_de_1_funda_3">#N/A</definedName>
    <definedName name="Ligadora_de_2_funda">#REF!</definedName>
    <definedName name="Ligadora_de_2_funda_2">#N/A</definedName>
    <definedName name="Ligadora_de_2_funda_3">#N/A</definedName>
    <definedName name="LIGADORA2FDA">[30]INSUMO!$D$44</definedName>
    <definedName name="Ligadora2fdas">#REF!</definedName>
    <definedName name="LIGADOYVAC_2FDAS">#REF!</definedName>
    <definedName name="LIGADOYVACIADO_LIG2FDAS">[93]Analisis!$H$81</definedName>
    <definedName name="LIGADOYVACIADO_LIG2FDAS_WINCHE">[93]Analisis!$H$91</definedName>
    <definedName name="LIGALIGA">#REF!</definedName>
    <definedName name="ligawinche">#REF!</definedName>
    <definedName name="limp.des.destronque">#REF!</definedName>
    <definedName name="LIMPESC">#REF!</definedName>
    <definedName name="limpi">#REF!</definedName>
    <definedName name="Limpieza.D8R">[39]Análisis!$E$9</definedName>
    <definedName name="limpiezahoyoperf">'[30]MANO DE OBRA'!$D$442</definedName>
    <definedName name="limpiezayreplanteoverja">'[30]MANO DE OBRA'!$D$443</definedName>
    <definedName name="limpii">#REF!</definedName>
    <definedName name="limpiii">#REF!</definedName>
    <definedName name="limpiiii">#REF!</definedName>
    <definedName name="LIMPSALCERA">#REF!</definedName>
    <definedName name="LIMPTUBOCPVC14">#REF!</definedName>
    <definedName name="LIMPTUBOCPVCPINTA">#REF!</definedName>
    <definedName name="LIMPZOC">#REF!</definedName>
    <definedName name="LINE" hidden="1">#REF!</definedName>
    <definedName name="Linea.Conex.Acueducto">#REF!</definedName>
    <definedName name="linea.impulsion.drenaje.sanitario">[42]Resumen!$D$29</definedName>
    <definedName name="LINEA_DE_CONDUC">#N/A</definedName>
    <definedName name="lineout" hidden="1">#REF!</definedName>
    <definedName name="lios" hidden="1">#REF!</definedName>
    <definedName name="lipo" hidden="1">#REF!</definedName>
    <definedName name="lista">#REF!</definedName>
    <definedName name="LISTADO">#REF!</definedName>
    <definedName name="listelo">#REF!</definedName>
    <definedName name="Listelos_de_20_Cms_en_Baños">#REF!</definedName>
    <definedName name="livaciadomano">#REF!</definedName>
    <definedName name="lk" hidden="1">'[25]ANALISIS STO DGO'!#REF!</definedName>
    <definedName name="lkjsd">'[18]Pres. '!#REF!</definedName>
    <definedName name="lklk" hidden="1">'[25]ANALISIS STO DGO'!#REF!</definedName>
    <definedName name="LLAVE_ANG_38">#REF!</definedName>
    <definedName name="LLAVE_CHORRO">#REF!</definedName>
    <definedName name="LLAVE_EMPOTRAR_CROMO_12">#REF!</definedName>
    <definedName name="LLAVE_PASO_1">#REF!</definedName>
    <definedName name="LLAVE_PASO_34">#REF!</definedName>
    <definedName name="LLAVE_SENCILLA">#REF!</definedName>
    <definedName name="llaveacero">#REF!</definedName>
    <definedName name="llaveacondicionamientohinca">#REF!</definedName>
    <definedName name="llaveacondicionamientohinca_2">#N/A</definedName>
    <definedName name="llaveacondicionamientohinca_3">#N/A</definedName>
    <definedName name="llaveagregado">#REF!</definedName>
    <definedName name="llaveagua">#REF!</definedName>
    <definedName name="llavealambre">#REF!</definedName>
    <definedName name="llaveanclajedepilotes">#REF!</definedName>
    <definedName name="LLAVEANGULAR">#REF!</definedName>
    <definedName name="LLAVEANGULAR1_2O3_8">[27]Materiales!$E$572</definedName>
    <definedName name="llaveangular12x38">[30]INSUMO!$D$219</definedName>
    <definedName name="llavecablepostensado">#REF!</definedName>
    <definedName name="llavecastingbed">#REF!</definedName>
    <definedName name="llavecemento">#REF!</definedName>
    <definedName name="LLAVECHORRO">#REF!</definedName>
    <definedName name="LLAVECHORRO1_2">[27]Materiales!$E$573</definedName>
    <definedName name="llaveclavos">#REF!</definedName>
    <definedName name="llavecromadaorinal">[30]INSUMO!$D$223</definedName>
    <definedName name="llavecuradoyaditivo">#REF!</definedName>
    <definedName name="llaveempalmepilotes">#REF!</definedName>
    <definedName name="llaveempostradanibco12">[30]INSUMO!$D$222</definedName>
    <definedName name="LLAVEEMPOTRAR12">#REF!</definedName>
    <definedName name="llavehincapilotes">#REF!</definedName>
    <definedName name="llaveizadotabletas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>#REF!</definedName>
    <definedName name="llaveligadoyvaciado_2">#N/A</definedName>
    <definedName name="llaveligadoyvaciado_3">#N/A</definedName>
    <definedName name="llavemadera">#REF!</definedName>
    <definedName name="llavemadera_2">#N/A</definedName>
    <definedName name="llavemadera_3">#N/A</definedName>
    <definedName name="llavemanejocemento">#REF!</definedName>
    <definedName name="llavemanejocemento_2">#N/A</definedName>
    <definedName name="llavemanejocemento_3">#N/A</definedName>
    <definedName name="llavemanejopilotes">#REF!</definedName>
    <definedName name="llavemanejopilotes_2">#N/A</definedName>
    <definedName name="llavemanejopilotes_3">#N/A</definedName>
    <definedName name="llavemoacero">#REF!</definedName>
    <definedName name="llavemoacero_2">#N/A</definedName>
    <definedName name="llavemoacero_3">#N/A</definedName>
    <definedName name="llavemomadera">#REF!</definedName>
    <definedName name="llavemomadera_2">#N/A</definedName>
    <definedName name="llavemomadera_3">#N/A</definedName>
    <definedName name="LLAVEORINALPEQ">#REF!</definedName>
    <definedName name="llavep">#REF!</definedName>
    <definedName name="LLAVES">#REF!</definedName>
    <definedName name="LLAVESENCCROM">#REF!</definedName>
    <definedName name="llavetratamientomoldes">#REF!</definedName>
    <definedName name="llavetratamientomoldes_2">#N/A</definedName>
    <definedName name="llavetratamientomoldes_3">#N/A</definedName>
    <definedName name="LLAVIN">#REF!</definedName>
    <definedName name="LLAVIN_PUERTA">#REF!</definedName>
    <definedName name="LLAVINCOR">#REF!</definedName>
    <definedName name="LLENADO_BLOQUES_20">#REF!</definedName>
    <definedName name="LLENADO_BLOQUES_40">#REF!</definedName>
    <definedName name="LLENADO_BLOQUES_60">#REF!</definedName>
    <definedName name="LLENADO_BLOQUES_80">#REF!</definedName>
    <definedName name="LLENADOHUECOS">#REF!</definedName>
    <definedName name="LLENADOHUECOS20">#REF!</definedName>
    <definedName name="LLENADOHUECOS40">#REF!</definedName>
    <definedName name="LLENADOHUECOS60">#REF!</definedName>
    <definedName name="LLENADOHUECOS80">#REF!</definedName>
    <definedName name="llenar20">#REF!</definedName>
    <definedName name="llenar40">#REF!</definedName>
    <definedName name="llenar60">#REF!</definedName>
    <definedName name="llenar80">#REF!</definedName>
    <definedName name="llkk" localSheetId="0" hidden="1">{#N/A,#N/A,FALSE,"CDSANFER"}</definedName>
    <definedName name="llkk" hidden="1">{#N/A,#N/A,FALSE,"CDSANFER"}</definedName>
    <definedName name="lllll" hidden="1">'[25]ANALISIS STO DGO'!#REF!</definedName>
    <definedName name="llllll" hidden="1">'[25]ANALISIS STO DGO'!#REF!</definedName>
    <definedName name="llllllll" hidden="1">'[25]ANALISIS STO DGO'!#REF!</definedName>
    <definedName name="lllllllll" hidden="1">'[25]ANALISIS STO DGO'!#REF!</definedName>
    <definedName name="llllllllll" hidden="1">'[25]ANALISIS STO DGO'!#REF!</definedName>
    <definedName name="LMEMBAJADOR">#REF!</definedName>
    <definedName name="lo">#REF!</definedName>
    <definedName name="Loan_Amount">#REF!</definedName>
    <definedName name="Loan_Start">#REF!</definedName>
    <definedName name="Loan_Years">#REF!</definedName>
    <definedName name="LOBBY">#REF!</definedName>
    <definedName name="Lobby.Col.C1">[45]Análisis!#REF!</definedName>
    <definedName name="Lobby.Col.C2">[45]Análisis!#REF!</definedName>
    <definedName name="Lobby.Col.C3">[45]Análisis!#REF!</definedName>
    <definedName name="Lobby.Col.C4">[45]Análisis!#REF!</definedName>
    <definedName name="Lobby.losa.estrepiso">[45]Análisis!#REF!</definedName>
    <definedName name="Lobby.Viga.V1">[45]Análisis!#REF!</definedName>
    <definedName name="Lobby.Viga.V10">[45]Análisis!#REF!</definedName>
    <definedName name="Lobby.Viga.V11">[45]Análisis!#REF!</definedName>
    <definedName name="Lobby.Viga.V1A">[45]Análisis!#REF!</definedName>
    <definedName name="Lobby.Viga.V2.">[45]Análisis!#REF!</definedName>
    <definedName name="Lobby.Viga.V3">[45]Análisis!#REF!</definedName>
    <definedName name="Lobby.viga.V4">[45]Análisis!#REF!</definedName>
    <definedName name="Lobby.Viga.V4A">[45]Análisis!#REF!</definedName>
    <definedName name="Lobby.Viga.V6">[45]Análisis!#REF!</definedName>
    <definedName name="Lobby.Viga.V7">[45]Análisis!#REF!</definedName>
    <definedName name="Lobby.Viga.V8">[45]Análisis!#REF!</definedName>
    <definedName name="Lobby.Viga.V9">[45]Análisis!#REF!</definedName>
    <definedName name="Lobby.Viga.V9A">[45]Análisis!#REF!</definedName>
    <definedName name="Lobby.Zap.Zc1">[45]Análisis!#REF!</definedName>
    <definedName name="Lobby.Zap.Zc2">[45]Análisis!#REF!</definedName>
    <definedName name="Lobby.Zap.Zc3">[45]Análisis!#REF!</definedName>
    <definedName name="Lobby.Zap.Zc4">[45]Análisis!#REF!</definedName>
    <definedName name="Lobby.Zap.Zc9">[45]Análisis!#REF!</definedName>
    <definedName name="locanto2">'[31]5.01-2-3-4 Pañete'!#REF!</definedName>
    <definedName name="locanto3">'[31]5.01-2-3-4 Pañete'!#REF!</definedName>
    <definedName name="locanto4">'[31]5.01-2-3-4 Pañete'!#REF!</definedName>
    <definedName name="LOENTREPISO">#REF!</definedName>
    <definedName name="loescalones1">#REF!</definedName>
    <definedName name="loescalones2">#REF!</definedName>
    <definedName name="loescalones3">#REF!</definedName>
    <definedName name="lomaba1">[8]Volumenes!#REF!</definedName>
    <definedName name="lomaba2">[8]Volumenes!#REF!</definedName>
    <definedName name="lomaba3">[8]Volumenes!#REF!</definedName>
    <definedName name="lomabacaset">[8]Volumenes!#REF!</definedName>
    <definedName name="lomaciz3">[8]Volumenes!#REF!</definedName>
    <definedName name="LOMACIZA">#REF!</definedName>
    <definedName name="LONGITUD__Kms.">#REF!</definedName>
    <definedName name="lop">#REF!</definedName>
    <definedName name="lor" hidden="1">#REF!</definedName>
    <definedName name="los">'[18]Pres. '!#REF!</definedName>
    <definedName name="losa">#REF!</definedName>
    <definedName name="Losa.1er.Entrepiso.Villas">#REF!</definedName>
    <definedName name="Losa.1erN">#REF!</definedName>
    <definedName name="Losa.1erN.Mod.I">#REF!</definedName>
    <definedName name="Losa.2do.Entrepiso.Villas">#REF!</definedName>
    <definedName name="Losa.2doN">#REF!</definedName>
    <definedName name="Losa.2doN.Mod.I">#REF!</definedName>
    <definedName name="Losa.3erN">#REF!</definedName>
    <definedName name="Losa.3erN.Mod.I">#REF!</definedName>
    <definedName name="Losa.4toN.Mod.I">#REF!</definedName>
    <definedName name="Losa.Aligerada">#REF!</definedName>
    <definedName name="losa.Cierre.Columnas.Villas">#REF!</definedName>
    <definedName name="Losa.Cierre.encimeras.Villas">#REF!</definedName>
    <definedName name="losa.de.piso.10cm.m2">[65]Análisis!$D$242</definedName>
    <definedName name="losa.edif.Oficinas">#REF!</definedName>
    <definedName name="losa.edif.parqueo">#REF!</definedName>
    <definedName name="losa.entrepiso.villas">#REF!</definedName>
    <definedName name="Losa.Fondo">[42]Análisis!$D$241</definedName>
    <definedName name="losa.fundacion.15cm">#REF!</definedName>
    <definedName name="losa.fundacion.20cm">[65]Análisis!$D$503</definedName>
    <definedName name="Losa.Horm.Arm.Administracion">#REF!</definedName>
    <definedName name="Losa.Horm.Arm.Piso.Estanque">#REF!</definedName>
    <definedName name="Losa.horm.Visto.Area.Noble">#REF!</definedName>
    <definedName name="Losa.Horm.Visto.Comedor">#REF!</definedName>
    <definedName name="Losa.Horm.Visto.Espectaculos">#REF!</definedName>
    <definedName name="Losa.Maciza.12cm.3.8a25AD">#REF!</definedName>
    <definedName name="Losa.Piso.0.08">[42]Análisis!$D$274</definedName>
    <definedName name="Losa.Piso.10cm">#REF!</definedName>
    <definedName name="Losa.Piso.15cm.Cocina">#REF!</definedName>
    <definedName name="Losa.piso.8cm">[39]Análisis!$N$439</definedName>
    <definedName name="Losa.plana.12cm">[45]Análisis!#REF!</definedName>
    <definedName name="losa.plasbau.panel10.8">#REF!</definedName>
    <definedName name="losa.plasbau.panel10.8.sin.malla">#REF!</definedName>
    <definedName name="losa.plasbau.panel10.8.sin.malla.en.techo.incl">#REF!</definedName>
    <definedName name="losa.plasbau.panel14.4">#REF!</definedName>
    <definedName name="losa.plasbau.panel14.4sin.malla">#REF!</definedName>
    <definedName name="Losa.techo.Cocina">#REF!</definedName>
    <definedName name="Losa.techo.Inclinada">[42]Análisis!$D$256</definedName>
    <definedName name="losa.techo.Villa">#REF!</definedName>
    <definedName name="Losa.Techo.Villas">#REF!</definedName>
    <definedName name="losa.vuelo">#REF!</definedName>
    <definedName name="LOSA_10">[32]Análisis!$H$1332</definedName>
    <definedName name="LOSA0.05">#REF!</definedName>
    <definedName name="losa1">#REF!</definedName>
    <definedName name="LOSA12">#REF!</definedName>
    <definedName name="Losa1erN.Mod.II">#REF!</definedName>
    <definedName name="losa2">#REF!</definedName>
    <definedName name="LOSA20">#REF!</definedName>
    <definedName name="Losa2doN.Mod.II">#REF!</definedName>
    <definedName name="losa3">#REF!</definedName>
    <definedName name="LOSA30">#REF!</definedName>
    <definedName name="Losa3erN.Mod.II">#REF!</definedName>
    <definedName name="losa4">#REF!</definedName>
    <definedName name="Losa4toN.Mod.II">#REF!</definedName>
    <definedName name="Loseta.cemento.25x25">#REF!</definedName>
    <definedName name="Loseta.Quary.Tile">#REF!</definedName>
    <definedName name="losetacriolla">#REF!</definedName>
    <definedName name="Losetas_30x30_Italianas___S_350">#REF!</definedName>
    <definedName name="Losetas_33x33_Italianas____Granito_Rosa">#REF!</definedName>
    <definedName name="Losetas_de_Barro_exagonal_Grande_C_Transp.">#REF!</definedName>
    <definedName name="Losetas_de_Barro_Feria_Grande_C_Transp.">#REF!</definedName>
    <definedName name="lozocalo1">#REF!</definedName>
    <definedName name="lozocalo2">'[31]6.01 Pisos-Ceramica'!#REF!</definedName>
    <definedName name="lozocalo3">'[31]6.01 Pisos-Ceramica'!#REF!</definedName>
    <definedName name="lozocalo4">'[31]6.01 Pisos-Ceramica'!#REF!</definedName>
    <definedName name="lozoescalones1">#REF!</definedName>
    <definedName name="lozoescalones2">#REF!</definedName>
    <definedName name="lozoescalones3">#REF!</definedName>
    <definedName name="LPH">#REF!</definedName>
    <definedName name="lu" hidden="1">'[25]ANALISIS STO DGO'!#REF!</definedName>
    <definedName name="LUBRICANTE">#REF!</definedName>
    <definedName name="lubricantes">#REF!</definedName>
    <definedName name="Luces.Camino">#REF!</definedName>
    <definedName name="luiluilyturtyururyu" hidden="1">'[25]ANALISIS STO DGO'!#REF!</definedName>
    <definedName name="LUIS" hidden="1">'[26]ANALISIS STO DGO'!#REF!</definedName>
    <definedName name="luz">#REF!</definedName>
    <definedName name="LUZCENITAL">#REF!</definedName>
    <definedName name="luzg">[53]Analisis!$E$993</definedName>
    <definedName name="LUZPARQEMT">#REF!</definedName>
    <definedName name="M">#REF!</definedName>
    <definedName name="M.O._acero">'[36]LISTA DE PRECIO'!$C$12</definedName>
    <definedName name="M.O._acero_malla">'[36]LISTA DE PRECIO'!$C$13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Acero.Escalera">#REF!</definedName>
    <definedName name="M.O.Acero.losa.Aligerada">#REF!</definedName>
    <definedName name="M.O.acero.Viga.Amarre">#REF!</definedName>
    <definedName name="M.O.acero.vigasydinteles">#REF!</definedName>
    <definedName name="M.O.acero.zap.Muro">#REF!</definedName>
    <definedName name="M.O.Colc.Mármol30x60">#REF!</definedName>
    <definedName name="M.O.colo.Malla">#REF!</definedName>
    <definedName name="M.O.Coloc.Piso.cemento25x25">#REF!</definedName>
    <definedName name="M.O.Coloc.Zocalo.cem.7x25cem.">#REF!</definedName>
    <definedName name="M.O.Colocacion_de_Panel_Plastbau">'[36]LISTA DE PRECIO'!$C$14</definedName>
    <definedName name="M.O.Estrias">#REF!</definedName>
    <definedName name="M.O.Excavación.en.cal.">#REF!</definedName>
    <definedName name="M.o.granito.en.piso">[42]Insumos!$E$91</definedName>
    <definedName name="M.O.Panete.pared.exterior">#REF!</definedName>
    <definedName name="M.O.Panete.techo.inclinado">#REF!</definedName>
    <definedName name="M.O.Pañete.exterior">#REF!</definedName>
    <definedName name="M.O.Pintura.Exteriores">#REF!</definedName>
    <definedName name="M.O.Pintura.Int.">#REF!</definedName>
    <definedName name="M.O.Quicio.cem.7x25cm">#REF!</definedName>
    <definedName name="M.O.vaciado.columnas">#REF!</definedName>
    <definedName name="M.O.vaciado.dinteles">#REF!</definedName>
    <definedName name="M.O.vaciado.vigas">#REF!</definedName>
    <definedName name="M.O.vaciado.zapata">#REF!</definedName>
    <definedName name="M.T.">[94]A!#REF!</definedName>
    <definedName name="M_O_Armadura_Columna">#REF!</definedName>
    <definedName name="M_O_Armadura_Dintel_y_Viga">#REF!</definedName>
    <definedName name="M_O_Cantos">#REF!</definedName>
    <definedName name="M_O_Carpintero_2da._Categoría">#REF!</definedName>
    <definedName name="M_O_Cerámica_Italiana_en_Pared">#REF!</definedName>
    <definedName name="M_O_Colocación_Adoquines">#REF!</definedName>
    <definedName name="M_O_Colocación_de_Bloques_de_4">#REF!</definedName>
    <definedName name="M_O_Colocación_de_Bloques_de_6">#REF!</definedName>
    <definedName name="M_O_Colocación_de_Bloques_de_8">#REF!</definedName>
    <definedName name="M_O_Colocación_Listelos">#REF!</definedName>
    <definedName name="M_O_Colocación_Piso_Cerámica_Criolla">#REF!</definedName>
    <definedName name="M_O_Colocación_Piso_de_Granito_40_X_40">#REF!</definedName>
    <definedName name="M_O_Colocación_Zócalos_de_Cerámica">#REF!</definedName>
    <definedName name="M_O_Confección_de_Andamios">#REF!</definedName>
    <definedName name="M_O_Construcción_Acera_Frotada_y_Violinada">#REF!</definedName>
    <definedName name="M_O_Corte_y_Amarre_de_Varilla">#REF!</definedName>
    <definedName name="M_O_Elaboración__Vaciado_y_Frotado_Losa_de_Piso">#REF!</definedName>
    <definedName name="M_O_Elaboración_Cámara_Inspección">#REF!</definedName>
    <definedName name="M_O_Elaboración_Trampa_de_Grasa">#REF!</definedName>
    <definedName name="M_O_Encofrado_y_Desenc._Muros_Cara">#REF!</definedName>
    <definedName name="M_O_Envarillado_de_Escalera">#REF!</definedName>
    <definedName name="M_O_Fino_de_Techo_Inclinado">#REF!</definedName>
    <definedName name="M_O_Fino_de_Techo_Plano">#REF!</definedName>
    <definedName name="M_O_Fraguache">#REF!</definedName>
    <definedName name="M_O_Goteros_Colgantes">#REF!</definedName>
    <definedName name="M_O_Llenado_de_huecos">#REF!</definedName>
    <definedName name="M_O_Maestro">#REF!</definedName>
    <definedName name="M_O_Malla_Eléctro_Soldada">#REF!</definedName>
    <definedName name="M_O_Obrero_Ligado">#REF!</definedName>
    <definedName name="M_O_Pañete_Maestreado_Exterior">#REF!</definedName>
    <definedName name="M_O_Pañete_Maestreado_Interior">#REF!</definedName>
    <definedName name="M_O_Preparación_del_Terreno">#REF!</definedName>
    <definedName name="M_O_Quintal_Trabajado">#REF!</definedName>
    <definedName name="M_O_Regado__Compactación__Mojado__Trasl.Mat.__A_M">#REF!</definedName>
    <definedName name="M_O_Regado_Mojado_y_Apisonado____Material_Granular_y_Arena">#REF!</definedName>
    <definedName name="M_O_Repello">#REF!</definedName>
    <definedName name="M_O_Subida_de_Acero_para_Losa">#REF!</definedName>
    <definedName name="M_O_Subida_de_Materiales">#REF!</definedName>
    <definedName name="M_O_Técnico_Calificado">#REF!</definedName>
    <definedName name="M_O_Zabaletas">#REF!</definedName>
    <definedName name="M2.Carp.Viga.Horm.Visto">#REF!</definedName>
    <definedName name="M2.Carpint.Columna.Conven.">#REF!</definedName>
    <definedName name="M2.carpint.Columna.Horm.Visto">#REF!</definedName>
    <definedName name="M2.Carpint.Viga.Conven.">#REF!</definedName>
    <definedName name="m2ceramica">'[59]Analisis Unit. '!$F$47</definedName>
    <definedName name="m3arena">'[59]Analisis Unit. '!$F$41</definedName>
    <definedName name="m3arepanete">'[59]Analisis Unit. '!$F$44</definedName>
    <definedName name="m3grava">'[59]Analisis Unit. '!$F$42</definedName>
    <definedName name="MA">#REF!</definedName>
    <definedName name="maaceromalla">#REF!</definedName>
    <definedName name="maaceronormal">#REF!</definedName>
    <definedName name="MAAL">[22]MOJornal!$D$31</definedName>
    <definedName name="MACA">#REF!</definedName>
    <definedName name="MACHETE">#REF!</definedName>
    <definedName name="MACO">#REF!</definedName>
    <definedName name="MADCOL20X20">#REF!</definedName>
    <definedName name="MADCOL30X30">#REF!</definedName>
    <definedName name="MADCOL30X40">#REF!</definedName>
    <definedName name="MADCOL30X50">#REF!</definedName>
    <definedName name="MADCOL30X70">#REF!</definedName>
    <definedName name="MADCOL40X40">#REF!</definedName>
    <definedName name="MADCOL45X45">#REF!</definedName>
    <definedName name="MADCOL45X50">#REF!</definedName>
    <definedName name="MADCOL45X51">#REF!</definedName>
    <definedName name="MADCOL45X75">#REF!</definedName>
    <definedName name="MADCOLRED30">#REF!</definedName>
    <definedName name="MADE">#REF!</definedName>
    <definedName name="MADEMTECHOHAMALLA">#REF!</definedName>
    <definedName name="MADEMTECHOHAVAR">#REF!</definedName>
    <definedName name="Madera">#REF!</definedName>
    <definedName name="Madera_2">#N/A</definedName>
    <definedName name="Madera_3">#N/A</definedName>
    <definedName name="Madera_P2">#REF!</definedName>
    <definedName name="MADERAC">#REF!</definedName>
    <definedName name="MADERAS">#REF!</definedName>
    <definedName name="MADINT15X20">#REF!</definedName>
    <definedName name="MADLO3Y4AG">#REF!</definedName>
    <definedName name="MADLOPLA">#REF!</definedName>
    <definedName name="MADMU">#REF!</definedName>
    <definedName name="MADRAMESC">#REF!</definedName>
    <definedName name="MADRAMESC2">#REF!</definedName>
    <definedName name="MADVI25X40">#REF!</definedName>
    <definedName name="MADVI25X50">#REF!</definedName>
    <definedName name="MADVIAM20A40">#REF!</definedName>
    <definedName name="MADVIVAR25X40A65">#REF!</definedName>
    <definedName name="madvizap">#REF!</definedName>
    <definedName name="MAEL">#REF!</definedName>
    <definedName name="Maestro">#REF!</definedName>
    <definedName name="MAESTROCARP">#REF!</definedName>
    <definedName name="MAEX">#REF!</definedName>
    <definedName name="mall">'[18]Pres. '!#REF!</definedName>
    <definedName name="MALLA">#REF!</definedName>
    <definedName name="malla.elec.2.3x2.3.20x20">#REF!</definedName>
    <definedName name="malla.elec.2.3x2.3.20x20.m2">#REF!</definedName>
    <definedName name="Malla.Elect.W2.3.15x15">#REF!</definedName>
    <definedName name="Malla.Elect.W2.3.15x15m2">#REF!</definedName>
    <definedName name="Malla.Elect.W2.5x20">#REF!</definedName>
    <definedName name="MALLA_ABRAZ_1_12">#REF!</definedName>
    <definedName name="MALLA_AL_GALVANIZADO">#REF!</definedName>
    <definedName name="MALLA_AL_PUAS">#REF!</definedName>
    <definedName name="MALLA_BARRA_TENZORA">#REF!</definedName>
    <definedName name="MALLA_BOTE">#REF!</definedName>
    <definedName name="MALLA_CARP_COLS">#REF!</definedName>
    <definedName name="MALLA_CICLONICA_6">#REF!</definedName>
    <definedName name="MALLA_CICLONICA_REVESTIDA_DE_6">[39]insumos!$C$25</definedName>
    <definedName name="MALLA_COLOC_6">#REF!</definedName>
    <definedName name="MALLA_COPAFINAL_1_12">#REF!</definedName>
    <definedName name="MALLA_COPAFINAL_2">#REF!</definedName>
    <definedName name="MALLA_CORTE_ABR">#REF!</definedName>
    <definedName name="Malla_Electrosoldada_10x10">#REF!</definedName>
    <definedName name="Malla_electrosoldada_15x15___W2.9x2.9">'[36]LISTA DE PRECIO'!$C$8</definedName>
    <definedName name="MALLA_PALOMETA_DOBLE_1_12">#REF!</definedName>
    <definedName name="MALLA_RELLENO">#REF!</definedName>
    <definedName name="MALLA_SEGUETA">#REF!</definedName>
    <definedName name="MALLA_TERMINAL_1_14">#REF!</definedName>
    <definedName name="MALLA_TUBOHG_1">#REF!</definedName>
    <definedName name="MALLA_TUBOHG_1_12">#REF!</definedName>
    <definedName name="MALLA_TUBOHG_1_14">#REF!</definedName>
    <definedName name="MALLA_ZABALETA">#REF!</definedName>
    <definedName name="MALLA2.310X10">[27]Materiales!$D$709</definedName>
    <definedName name="MALLA2.315X15">[27]Materiales!$D$708</definedName>
    <definedName name="mallaamarilla">[30]INSUMO!$D$413</definedName>
    <definedName name="MALLACICL6HG">#REF!</definedName>
    <definedName name="mallaciclonica">[30]INSUMO!$D$534</definedName>
    <definedName name="mallaelectrod2.320x20">[30]INSUMO!$D$124</definedName>
    <definedName name="mallaelectrosoldada">[37]I.HORMIGON!$G$11</definedName>
    <definedName name="MALLAS">#REF!</definedName>
    <definedName name="mami">#REF!</definedName>
    <definedName name="mamii">#REF!</definedName>
    <definedName name="mamiii">#REF!</definedName>
    <definedName name="mamiiii">#REF!</definedName>
    <definedName name="MAMPARAPINOTRAT">#REF!</definedName>
    <definedName name="MAMPARAPINOTRATM2">#REF!</definedName>
    <definedName name="mandar" hidden="1">#REF!</definedName>
    <definedName name="MANG34NEGRACALENT">#REF!</definedName>
    <definedName name="mangaextractor">[30]INSUMO!$D$512</definedName>
    <definedName name="mangueraflexiblefregadero">[30]INSUMO!$D$224</definedName>
    <definedName name="mangueraflexiblelavamanos">[30]INSUMO!$D$225</definedName>
    <definedName name="mangueragas38">[30]INSUMO!$D$414</definedName>
    <definedName name="manijainodoro">[30]INSUMO!$D$226</definedName>
    <definedName name="MANO_DE_OBRA">#REF!</definedName>
    <definedName name="Mano_de_Obra_Acero">#REF!</definedName>
    <definedName name="Mano_de_Obra_Acero_2">#N/A</definedName>
    <definedName name="Mano_de_Obra_Acero_3">#N/A</definedName>
    <definedName name="Mano_de_Obra_Madera">#REF!</definedName>
    <definedName name="Mano_de_Obra_Madera_2">#N/A</definedName>
    <definedName name="Mano_de_Obra_Madera_3">#N/A</definedName>
    <definedName name="MANOBRA">#REF!</definedName>
    <definedName name="manoObra">#REF!</definedName>
    <definedName name="MANT">[27]Materiales!$E$38</definedName>
    <definedName name="Mant.__2_manos__p._LISA__masilla__lija_sin_piedra">'[35]M.O.'!$D$643</definedName>
    <definedName name="mante.puerta">#REF!</definedName>
    <definedName name="mantenimientodemoldes">#REF!</definedName>
    <definedName name="manti">#REF!</definedName>
    <definedName name="mantii">#REF!</definedName>
    <definedName name="mantiii">#REF!</definedName>
    <definedName name="mantiiii">#REF!</definedName>
    <definedName name="MANTTRANSITO">#N/A</definedName>
    <definedName name="Manutencion">#REF!</definedName>
    <definedName name="MAPI">#REF!</definedName>
    <definedName name="MAPL">#REF!</definedName>
    <definedName name="maquito">#REF!</definedName>
    <definedName name="MARCO_PUERTA_PINO">#REF!</definedName>
    <definedName name="MARCOCA">#REF!</definedName>
    <definedName name="MARCOPI">#REF!</definedName>
    <definedName name="Marcos_de_Pino_Americano">#REF!</definedName>
    <definedName name="marian" hidden="1">#REF!</definedName>
    <definedName name="marlon" hidden="1">'[56]ANALISIS STO DGO'!#REF!</definedName>
    <definedName name="Marmol">#REF!</definedName>
    <definedName name="Mármol.30x60">#REF!</definedName>
    <definedName name="Marmol.30x60.pared">#REF!</definedName>
    <definedName name="Marmol.A.20x40">#REF!</definedName>
    <definedName name="marmol.A.40x40">#REF!</definedName>
    <definedName name="marmol.B.40x40">#REF!</definedName>
    <definedName name="Marmolina">#REF!</definedName>
    <definedName name="MARMOLITE">[60]Analisis!$E$156</definedName>
    <definedName name="marmolpiso">#REF!</definedName>
    <definedName name="martillo">#REF!</definedName>
    <definedName name="Mascarilla">20*15*3</definedName>
    <definedName name="masilla.sheetrock">[60]Insumos!$L$40</definedName>
    <definedName name="masillasikafel">[30]INSUMO!$D$47</definedName>
    <definedName name="MAT">[2]A!#REF!</definedName>
    <definedName name="MAT_ACERO">#REF!</definedName>
    <definedName name="MAT_AGREGADOS">#REF!</definedName>
    <definedName name="MAT_BLOQUES">#REF!</definedName>
    <definedName name="MAT_CARP.">#REF!</definedName>
    <definedName name="MAT_CEMENTOS">#REF!</definedName>
    <definedName name="MAT_CERRAJ.">#REF!</definedName>
    <definedName name="MAT_HORM._I">#REF!</definedName>
    <definedName name="MAT_MOVTO_TIERR">#REF!</definedName>
    <definedName name="MAT_PINTURA">#REF!</definedName>
    <definedName name="MAT_PINTURAS">#REF!</definedName>
    <definedName name="MAT_PLAFONES">#REF!</definedName>
    <definedName name="MAT_REVEST.">#REF!</definedName>
    <definedName name="MAT_VENTANAS">#REF!</definedName>
    <definedName name="Material_Base">#REF!</definedName>
    <definedName name="Material_Granular____Cascajo_T_Yubazo">#REF!</definedName>
    <definedName name="MATERIAL_RELLENO">#REF!</definedName>
    <definedName name="Materiales">[95]Materiales!$A$1:$D$618</definedName>
    <definedName name="MATINST">#REF!</definedName>
    <definedName name="MATOCO">#REF!</definedName>
    <definedName name="MAVA">#REF!</definedName>
    <definedName name="MBA">#REF!</definedName>
    <definedName name="MBEX">#REF!</definedName>
    <definedName name="MBR">#REF!</definedName>
    <definedName name="MCEX">#REF!</definedName>
    <definedName name="MDEX">#REF!</definedName>
    <definedName name="me" hidden="1">#REF!</definedName>
    <definedName name="mecol30">#REF!</definedName>
    <definedName name="mecolr20">#REF!</definedName>
    <definedName name="mecolr30">#REF!</definedName>
    <definedName name="MEDESFB23">#REF!</definedName>
    <definedName name="mediah_reposo_comida">'[96]CCP,LEYES, Y DEC.'!#REF!</definedName>
    <definedName name="Melina" hidden="1">#REF!</definedName>
    <definedName name="Ménsula.2doN">#REF!</definedName>
    <definedName name="Ménsula.3er.nivel">#REF!</definedName>
    <definedName name="Ménsula.piso">#REF!</definedName>
    <definedName name="Merca">#REF!</definedName>
    <definedName name="MES">#REF!</definedName>
    <definedName name="mes.camion.transp">#REF!</definedName>
    <definedName name="mes.camioneta">#REF!</definedName>
    <definedName name="mes.contable">#REF!</definedName>
    <definedName name="mes.equipo.topo">#REF!</definedName>
    <definedName name="mes.guarda.al">#REF!</definedName>
    <definedName name="mes.ing.fre">#REF!</definedName>
    <definedName name="mes.ing.res">#REF!</definedName>
    <definedName name="mes.secretaria">#REF!</definedName>
    <definedName name="mes.sereno">#REF!</definedName>
    <definedName name="meses.proyecto">#REF!</definedName>
    <definedName name="meseta">'[86]Pres. Adic.Y'!$E$79</definedName>
    <definedName name="Meseta.10cm">#REF!</definedName>
    <definedName name="mesetaAI">'[97]PRESUPUESTO DE TERMINACION'!$G$85</definedName>
    <definedName name="mesetagranito">[30]INSUMO!$D$48</definedName>
    <definedName name="MEXCLADORA_LAVAMANOS">#REF!</definedName>
    <definedName name="Mez">#REF!</definedName>
    <definedName name="Mez.Antillana.bloques">[54]Insumos!$E$30</definedName>
    <definedName name="Mez.Antillana.Pañete">[54]Insumos!$E$31</definedName>
    <definedName name="Mez.Antillana.Pisos">[54]Insumos!$E$32</definedName>
    <definedName name="MEZCALAREPMOR">#REF!</definedName>
    <definedName name="MEZCBAN">#REF!</definedName>
    <definedName name="MEZCBIDET">#REF!</definedName>
    <definedName name="MEZCFREG">#REF!</definedName>
    <definedName name="Mezcla.1.4.Pisos">#REF!</definedName>
    <definedName name="Mezcla.Careteo">#REF!</definedName>
    <definedName name="Mezcla.Marmolina">#REF!</definedName>
    <definedName name="mezcla.Panete">#REF!</definedName>
    <definedName name="MEZCLA_CAL_ARENA_PISOS">#REF!</definedName>
    <definedName name="MEZCLA1.3">[60]Analisis!$F$22</definedName>
    <definedName name="Mezcla1.3.Bloque.panete">#REF!</definedName>
    <definedName name="MEZCLA1.4">[60]Analisis!$F$36</definedName>
    <definedName name="MEZCLA125">#REF!</definedName>
    <definedName name="MEZCLA13">#REF!</definedName>
    <definedName name="MEZCLA14">#REF!</definedName>
    <definedName name="MezclaAntillana">#REF!</definedName>
    <definedName name="MEZCLADORAFREGADERO">[27]Materiales!$E$582</definedName>
    <definedName name="MEZCLAE">[67]Analisis!#REF!</definedName>
    <definedName name="mezclan">'[98]Analisis Mezclas'!$G$121</definedName>
    <definedName name="MEZCLANATILLA">#REF!</definedName>
    <definedName name="MEZCLAP">[67]Analisis!#REF!</definedName>
    <definedName name="MEZCLAV">#REF!</definedName>
    <definedName name="MEZCLLAVSENC">[27]Materiales!$E$585</definedName>
    <definedName name="MEZEMP">#REF!</definedName>
    <definedName name="MEZLI">#REF!</definedName>
    <definedName name="MG" hidden="1">'[25]ANALISIS STO DGO'!#REF!</definedName>
    <definedName name="mgh" hidden="1">'[25]ANALISIS STO DGO'!#REF!</definedName>
    <definedName name="mhg" hidden="1">'[25]ANALISIS STO DGO'!#REF!</definedName>
    <definedName name="mhj" hidden="1">'[25]ANALISIS STO DGO'!#REF!</definedName>
    <definedName name="MI">[99]Presup.!#REF!</definedName>
    <definedName name="mico" hidden="1">#REF!</definedName>
    <definedName name="Mion" hidden="1">#REF!</definedName>
    <definedName name="miuo" hidden="1">#REF!</definedName>
    <definedName name="miutop" hidden="1">#REF!</definedName>
    <definedName name="mj" hidden="1">'[25]ANALISIS STO DGO'!#REF!</definedName>
    <definedName name="MKLLL">#REF!</definedName>
    <definedName name="mkyu" hidden="1">'[25]ANALISIS STO DGO'!#REF!</definedName>
    <definedName name="mkyut" hidden="1">'[25]ANALISIS STO DGO'!#REF!</definedName>
    <definedName name="mlzocalo">'[59]Analisis Unit. '!$F$46</definedName>
    <definedName name="mm">#REF!</definedName>
    <definedName name="mmm">#REF!</definedName>
    <definedName name="mmmmm" localSheetId="0" hidden="1">{#N/A,#N/A,FALSE,"Planilha";#N/A,#N/A,FALSE,"Resumo";#N/A,#N/A,FALSE,"Fisico";#N/A,#N/A,FALSE,"Financeiro";#N/A,#N/A,FALSE,"Financeiro"}</definedName>
    <definedName name="mmmmm" hidden="1">{#N/A,#N/A,FALSE,"Planilha";#N/A,#N/A,FALSE,"Resumo";#N/A,#N/A,FALSE,"Fisico";#N/A,#N/A,FALSE,"Financeiro";#N/A,#N/A,FALSE,"Financeiro"}</definedName>
    <definedName name="mmmmm_1" localSheetId="0" hidden="1">{#N/A,#N/A,FALSE,"Planilha";#N/A,#N/A,FALSE,"Resumo";#N/A,#N/A,FALSE,"Fisico";#N/A,#N/A,FALSE,"Financeiro";#N/A,#N/A,FALSE,"Financeiro"}</definedName>
    <definedName name="mmmmm_1" hidden="1">{#N/A,#N/A,FALSE,"Planilha";#N/A,#N/A,FALSE,"Resumo";#N/A,#N/A,FALSE,"Fisico";#N/A,#N/A,FALSE,"Financeiro";#N/A,#N/A,FALSE,"Financeiro"}</definedName>
    <definedName name="mmmmm_2" localSheetId="0" hidden="1">{#N/A,#N/A,FALSE,"Planilha";#N/A,#N/A,FALSE,"Resumo";#N/A,#N/A,FALSE,"Fisico";#N/A,#N/A,FALSE,"Financeiro";#N/A,#N/A,FALSE,"Financeiro"}</definedName>
    <definedName name="mmmmm_2" hidden="1">{#N/A,#N/A,FALSE,"Planilha";#N/A,#N/A,FALSE,"Resumo";#N/A,#N/A,FALSE,"Fisico";#N/A,#N/A,FALSE,"Financeiro";#N/A,#N/A,FALSE,"Financeiro"}</definedName>
    <definedName name="mmmmmmm">#REF!</definedName>
    <definedName name="mmmmmmmmmmmmmmmmmmmmmmmmmmmmmmmmmmmmmm">#REF!</definedName>
    <definedName name="MO">'[52]M.O.'!#REF!</definedName>
    <definedName name="MO.AC.FRYV.10">'[50]M.O.'!$I$243</definedName>
    <definedName name="MO.Acero.Col.Vig.Horm.Visto">#REF!</definedName>
    <definedName name="MO.Acero.General">#REF!</definedName>
    <definedName name="MO.Acero.Zap.Colum.Vigas">#REF!</definedName>
    <definedName name="MO.AND.DES">'[50]M.O.'!$I$279</definedName>
    <definedName name="MO.AND.INS">'[50]M.O.'!$I$278</definedName>
    <definedName name="MO.Ayudante">#REF!</definedName>
    <definedName name="MO.B.CyA.VA.20">'[50]M.O.'!$I$273</definedName>
    <definedName name="MO.B.CyA.VA.80">'[50]M.O.'!$I$270</definedName>
    <definedName name="MO.B.HyB.20">'[50]M.O.'!$I$269</definedName>
    <definedName name="MO.B.HyB.80">'[50]M.O.'!$I$266</definedName>
    <definedName name="MO.B4.8.16.UND">'[51]M.O.'!$I$72</definedName>
    <definedName name="MO.B6.8.16.UND">'[50]M.O.'!$I$73</definedName>
    <definedName name="MO.B8.8.16.UND">'[50]M.O.'!$I$75</definedName>
    <definedName name="MO.CA.COA.01.">'[71]M.O.'!$H$113</definedName>
    <definedName name="MO.CA.DCO.01.">'[71]M.O.'!$H$141</definedName>
    <definedName name="MO.CA.DVI.01.">'[71]M.O.'!$H$142</definedName>
    <definedName name="MO.CA.VIA.01.">'[71]M.O.'!$H$140</definedName>
    <definedName name="MO.CANTOS">'[50]M.O.'!$I$105</definedName>
    <definedName name="MO.CARE">'[50]M.O.'!$I$84</definedName>
    <definedName name="MO.Careteo.Fraguache">#REF!</definedName>
    <definedName name="mo.cer.pared">'[59]Analisis Unit. '!$F$26</definedName>
    <definedName name="MO.ceram.Pisos">#REF!</definedName>
    <definedName name="MO.Col.Bloques">#REF!</definedName>
    <definedName name="MO.Col.Horm">#REF!</definedName>
    <definedName name="MO.Compactacion.material">#REF!</definedName>
    <definedName name="MO.D.ENC.CO">'[50]M.O.'!$I$337</definedName>
    <definedName name="MO.D.ENC.LO">'[50]M.O.'!$I$339</definedName>
    <definedName name="MO.D.ENC.VI">'[50]M.O.'!$I$338</definedName>
    <definedName name="MO.Deck.Madera">#REF!</definedName>
    <definedName name="MO.ENC.C.CO.40X40">'[51]M.O.'!$I$289</definedName>
    <definedName name="MO.ENC.C.MUR">'[51]M.O.'!$I$309</definedName>
    <definedName name="MO.ENC.CO.TT.30">'[51]M.O.'!$I$284</definedName>
    <definedName name="MO.ENC.CO.TT.40">'[50]M.O.'!$I$285</definedName>
    <definedName name="MO.ENC.DI.20X200CM">'[50]M.O.'!$I$322</definedName>
    <definedName name="MO.ENC.I.CO.40X40">'[51]M.O.'!$I$297</definedName>
    <definedName name="MO.ENC.I.MUR">'[51]M.O.'!$I$310</definedName>
    <definedName name="MO.ENC.LO.2.75M">'[51]M.O.'!$I$325</definedName>
    <definedName name="MO.ENC.LO.4M">'[50]M.O.'!$I$327</definedName>
    <definedName name="MO.ENC.LO.5M">'[51]M.O.'!$I$328</definedName>
    <definedName name="MO.ENC.VA.20.30">'[50]M.O.'!$I$316</definedName>
    <definedName name="MO.ENC.VC.10F">'[51]M.O.'!$I$320</definedName>
    <definedName name="MO.ENC.VIN.10H">'[50]M.O.'!$I$319</definedName>
    <definedName name="MO.ESC.CONF.EXC">'[51]M.O.'!$I$166</definedName>
    <definedName name="MO.ESC.TERM.CEM">'[51]M.O.'!$I$167</definedName>
    <definedName name="MO.Escalon.Ceramica">#REF!</definedName>
    <definedName name="MO.Escalon.Madera">#REF!</definedName>
    <definedName name="MO.Fino.Bermuda">#REF!</definedName>
    <definedName name="MO.Fino.Normal">#REF!</definedName>
    <definedName name="MO.FINO.T.H">'[50]M.O.'!$I$119</definedName>
    <definedName name="MO.FRAG">'[51]M.O.'!$I$83</definedName>
    <definedName name="MO.Gotero.Colgante">#REF!</definedName>
    <definedName name="MO.Horm.Estampado">#REF!</definedName>
    <definedName name="MO.Malla.Electrosoldada">#REF!</definedName>
    <definedName name="MO.Mochetas">#REF!</definedName>
    <definedName name="MO.Muro.Piedra">#REF!</definedName>
    <definedName name="MO.O.AY.dia">'[50]M.O.'!$I$10</definedName>
    <definedName name="MO.O.AY.eq.h">'[51]M.O.'!$I$11</definedName>
    <definedName name="MO.O.CAP.A">'[50]M.O.'!$I$14</definedName>
    <definedName name="MO.O.CH.CA.art">'[50]M.O.'!$I$16</definedName>
    <definedName name="MO.O.CH.CA.pip">'[50]M.O.'!$I$17</definedName>
    <definedName name="MO.O.CH.CA.vol">'[50]M.O.'!$I$19</definedName>
    <definedName name="MO.O.CH.CA3.5ton">'[50]M.O.'!$I$15</definedName>
    <definedName name="MO.O.MA.alb.h">'[50]M.O.'!$I$23</definedName>
    <definedName name="MO.O.MA.dia">'[50]M.O.'!$I$21</definedName>
    <definedName name="MO.O.OP.1ra">'[50]M.O.'!$I$47</definedName>
    <definedName name="MO.O.OP.2da">'[50]M.O.'!$I$46</definedName>
    <definedName name="MO.O.OP.3ra">'[15]M.O.'!$I$45</definedName>
    <definedName name="MO.O.OPBO.h">'[50]M.O.'!$I$25</definedName>
    <definedName name="MO.O.OPC.1">'[51]M.O.'!$I$31</definedName>
    <definedName name="MO.O.OPCA.950f">'[50]M.O.'!$I$28</definedName>
    <definedName name="MO.O.OPCA.966f">'[50]M.O.'!$I$27</definedName>
    <definedName name="MO.O.OPCA.980f">'[50]M.O.'!$I$26</definedName>
    <definedName name="MO.O.OPMN.1">'[50]M.O.'!$I$35</definedName>
    <definedName name="MO.O.OPRC.1">'[50]M.O.'!$I$40</definedName>
    <definedName name="MO.O.OPRETRO">'[50]M.O.'!$I$39</definedName>
    <definedName name="MO.O.OPT.d6r">'[50]M.O.'!$I$38</definedName>
    <definedName name="MO.O.OPT.d9n">'[50]M.O.'!$I$36</definedName>
    <definedName name="MO.O.TC.1">#REF!</definedName>
    <definedName name="MO.O.TNC.1">'[50]M.O.'!$I$50</definedName>
    <definedName name="MO.Panete.Paredes">#REF!</definedName>
    <definedName name="MO.Panete.Techo.Horizontal">#REF!</definedName>
    <definedName name="MO.PAÑE.COL">'[50]M.O.'!$I$94</definedName>
    <definedName name="MO.PAÑE.M.EX">'[50]M.O.'!$I$92</definedName>
    <definedName name="MO.PAÑE.M.IN">'[50]M.O.'!$I$91</definedName>
    <definedName name="MO.PAÑE.PSC">'[50]M.O.'!$I$97</definedName>
    <definedName name="MO.PAÑE.RAS">'[50]M.O.'!$I$98</definedName>
    <definedName name="MO.PAÑE.TYV">'[50]M.O.'!$I$93</definedName>
    <definedName name="MO.PAR.HO.T">'[51]M.O.'!$I$234</definedName>
    <definedName name="MO.PI.CER.IMP._40X40.NYB">'[50]M.O.'!$I$154</definedName>
    <definedName name="MO.PI.FROT.10CM">'[51]M.O.'!$I$127</definedName>
    <definedName name="MO.PI.FROT.V.10CM">'[51]M.O.'!$I$128</definedName>
    <definedName name="MO.PI.MOS.GRAN.30X30">'[51]M.O.'!$I$137</definedName>
    <definedName name="MO.PI.PULI.FINO.S">'[51]M.O.'!$I$130</definedName>
    <definedName name="MO.PI.PULI.V.10CM">'[50]M.O.'!$I$129</definedName>
    <definedName name="MO.PI.ZOC.GRAN">'[50]M.O.'!$I$159</definedName>
    <definedName name="MO.PIN.AC.1RA">'[50]M.O.'!$I$366</definedName>
    <definedName name="MO.PIN.AC.2DA">'[50]M.O.'!$I$367</definedName>
    <definedName name="MO.PIN.EPO.1RA">'[51]M.O.'!$I$387</definedName>
    <definedName name="MO.PIN.EPO.2DA">'[51]M.O.'!$I$388</definedName>
    <definedName name="MO.PIN.IM.1RA">'[50]M.O.'!$I$372</definedName>
    <definedName name="MO.PIN.IM.2DA">'[50]M.O.'!$I$373</definedName>
    <definedName name="MO.PIN.TRA.L">'[51]M.O.'!$I$386</definedName>
    <definedName name="MO.Pintura.2manos">#REF!</definedName>
    <definedName name="MO.Piso.Cem.Pulido">#REF!</definedName>
    <definedName name="MO.PL.IN.TU.3">'[51]M.O.'!$I$562</definedName>
    <definedName name="MO.PL.INST.VAL.COMP.ROSC.10">'[15]M.O.2'!#REF!</definedName>
    <definedName name="MO.PL.INST.VAL.COMP.ROSC.12">'[15]M.O.2'!#REF!</definedName>
    <definedName name="MO.PL.INST.VAL.COMP.ROSC.16">'[15]M.O.2'!#REF!</definedName>
    <definedName name="MO.PO.CA.01.">'[71]M.O.'!$H$15</definedName>
    <definedName name="MO.PO.CAP.01.">'[71]M.O.'!$H$16</definedName>
    <definedName name="MO.PO.MA.03.">'[71]M.O.'!$H$25</definedName>
    <definedName name="MO.PO.OPBO.01.">'[71]M.O.'!$H$27</definedName>
    <definedName name="MO.PO.OPC.02.">'[71]M.O.'!$H$32</definedName>
    <definedName name="MO.PO.TNC.01.">'[71]M.O.'!$H$54</definedName>
    <definedName name="MO.PS.BRI.01.">'[71]M.O.'!$H$60</definedName>
    <definedName name="MO.PS.BRI.1">'[50]M.O.'!$I$56</definedName>
    <definedName name="MO.REPE.MP">'[50]M.O.'!$I$87</definedName>
    <definedName name="MO.REV.CER.NAC._40X40">'[50]M.O.'!$I$192</definedName>
    <definedName name="MO.VA.CO.01.">'[71]M.O.'!$H$171</definedName>
    <definedName name="MO.VA.VI.01.">'[71]M.O.'!$H$172</definedName>
    <definedName name="MO.VA.ZM.01.">'[71]M.O.'!$H$170</definedName>
    <definedName name="MO.VAR.ALRE">'[50]M.O.'!$I$351</definedName>
    <definedName name="MO.VAR.CO.6Ø.5">'[50]M.O.'!$I$345</definedName>
    <definedName name="MO.VAR.DI.40X20.Ø.5">'[50]M.O.'!$I$346</definedName>
    <definedName name="MO.VAR.LOSA">'[50]M.O.'!$I$350</definedName>
    <definedName name="MO.VAR.MALL">'[50]M.O.'!$I$349</definedName>
    <definedName name="MO.VAR.ZM.1">'[50]M.O.'!$I$347</definedName>
    <definedName name="MO.Violines">#REF!</definedName>
    <definedName name="MO.ZABA.P">'[50]M.O.'!$I$118</definedName>
    <definedName name="MO.ZABA.T">'[50]M.O.'!$I$117</definedName>
    <definedName name="MO.Zabaletas">#REF!</definedName>
    <definedName name="MO.Zoc.Ceramica">#REF!</definedName>
    <definedName name="MO_Acarreo_de_Cemento___20ML__40">'[35]M.O.'!$D$1054</definedName>
    <definedName name="MO_Acarreo_de_Material___20ML__40">'[35]M.O.'!$D$1048</definedName>
    <definedName name="MO_ACERA_FROTyVIOL">#REF!</definedName>
    <definedName name="MO_CANTOS">#REF!</definedName>
    <definedName name="MO_CARETEO">#REF!</definedName>
    <definedName name="MO_ColAcero_Dintel">#REF!</definedName>
    <definedName name="MO_ColAcero_Escalera">#REF!</definedName>
    <definedName name="MO_ColAcero_G60_QQ">#REF!</definedName>
    <definedName name="MO_ColAcero_Malla">#REF!</definedName>
    <definedName name="MO_ColAcero_QQ">#REF!</definedName>
    <definedName name="MO_ColAcero_ZapMuros">#REF!</definedName>
    <definedName name="MO_ColAcero14_Piso">#REF!</definedName>
    <definedName name="MO_ColAcero38y12_Cols">#REF!</definedName>
    <definedName name="MO_DEMOLICION_MURO_HA">#REF!</definedName>
    <definedName name="MO_ELEC_BREAKERS">#REF!</definedName>
    <definedName name="MO_ELEC_INTERRUPTOR_3W">#REF!</definedName>
    <definedName name="MO_ELEC_INTERRUPTOR_4W">#REF!</definedName>
    <definedName name="MO_ELEC_INTERRUPTOR_DOB">#REF!</definedName>
    <definedName name="MO_ELEC_INTERRUPTOR_SENC">#REF!</definedName>
    <definedName name="MO_ELEC_INTERRUPTOR_TRIPLE">#REF!</definedName>
    <definedName name="MO_ELEC_LAMPARA_FLUORESCENTE">#REF!</definedName>
    <definedName name="MO_ELEC_LUZ_CENITAL">#REF!</definedName>
    <definedName name="MO_ELEC_PANEL_DIST">#REF!</definedName>
    <definedName name="MO_ELEC_TOMACORRIENTE_110">#REF!</definedName>
    <definedName name="MO_ELEC_TOMACORRIENTE_220">#REF!</definedName>
    <definedName name="MO_ENTABLILLADOS">#REF!</definedName>
    <definedName name="MO_ESCALON_GRANITO">#REF!</definedName>
    <definedName name="MO_ESCALON_HUELLA_y_CONTRAHUELLA">#REF!</definedName>
    <definedName name="MO_ESTRIAS">#REF!</definedName>
    <definedName name="MO_EXC_CALICHE_MANO_3M">#REF!</definedName>
    <definedName name="MO_EXC_ROCA_BLANDA_MANO_3M">#REF!</definedName>
    <definedName name="MO_EXC_ROCA_COMP_3M">#REF!</definedName>
    <definedName name="MO_EXC_ROCA_MANO_3M">#REF!</definedName>
    <definedName name="MO_EXC_TIERRA_MANO_3M">#REF!</definedName>
    <definedName name="MO_FINO_TECHO_HOR">#REF!</definedName>
    <definedName name="MO_FRAGUACHE">#REF!</definedName>
    <definedName name="MO_GOTEROS">#REF!</definedName>
    <definedName name="MO_NATILLA">#REF!</definedName>
    <definedName name="MO_PAÑETE_COLs">#REF!</definedName>
    <definedName name="MO_PAÑETE_EXT">#REF!</definedName>
    <definedName name="MO_PAÑETE_INT">#REF!</definedName>
    <definedName name="MO_PAÑETE_PULIDO">#REF!</definedName>
    <definedName name="MO_PAÑETE_RASGADO">#REF!</definedName>
    <definedName name="MO_PAÑETE_TECHOSyVIGAS">#REF!</definedName>
    <definedName name="MO_PERRILLA">#REF!</definedName>
    <definedName name="MO_PIEDRA">#REF!</definedName>
    <definedName name="MO_PINTURA">#REF!</definedName>
    <definedName name="MO_PISO_ADOQUIN">#REF!</definedName>
    <definedName name="MO_PISO_CementoPulido">#REF!</definedName>
    <definedName name="MO_PISO_CERAMICA_15a20">#REF!</definedName>
    <definedName name="MO_PISO_CERAMICA_15a20_BASE">#REF!</definedName>
    <definedName name="MO_PISO_CERAMICA_30a40">#REF!</definedName>
    <definedName name="MO_PISO_CERAMICA_30a40_BASE">#REF!</definedName>
    <definedName name="MO_PISO_FROTA_VIOL">#REF!</definedName>
    <definedName name="MO_PISO_FROTADO">#REF!</definedName>
    <definedName name="MO_PISO_GRANITO_25">#REF!</definedName>
    <definedName name="MO_PISO_GRANITO_30">#REF!</definedName>
    <definedName name="MO_PISO_GRANITO_33">#REF!</definedName>
    <definedName name="MO_PISO_GRANITO_40">#REF!</definedName>
    <definedName name="MO_PISO_GRANITO_50">#REF!</definedName>
    <definedName name="MO_PISO_PULI_VIOL">#REF!</definedName>
    <definedName name="MO_PISO_ZOCALO">#REF!</definedName>
    <definedName name="MO_REPELLO">#REF!</definedName>
    <definedName name="MO_RESANE_FROTA">#REF!</definedName>
    <definedName name="MO_RESANE_GOMA">#REF!</definedName>
    <definedName name="MO_SUBIDA_BLOCK_4_1NIVEL">#REF!</definedName>
    <definedName name="MO_SUBIDA_BLOCK_6_1NIVEL">#REF!</definedName>
    <definedName name="MO_SUBIDA_BLOCK_8_1NIVEL">#REF!</definedName>
    <definedName name="MO_SUBIDA_CEMENTO_1NIVEL">#REF!</definedName>
    <definedName name="MO_SUBIDA_MADERA_1NIVEL">#REF!</definedName>
    <definedName name="MO_SUBIR_AGREGADO_1Nivel">#REF!</definedName>
    <definedName name="MO_SubirAcero_1Niv">#REF!</definedName>
    <definedName name="MO_ZABALETA_PISO">#REF!</definedName>
    <definedName name="MO_ZABALETA_TECHO">#REF!</definedName>
    <definedName name="MOA">#REF!</definedName>
    <definedName name="MOACERA">#REF!</definedName>
    <definedName name="moacero">'[59]Analisis Unit. '!$G$9</definedName>
    <definedName name="moaceroaltaresitencia">#REF!</definedName>
    <definedName name="moacerocolumna">#REF!</definedName>
    <definedName name="moacerod.v.a.c.a">'[30]MANO DE OBRA'!$D$197</definedName>
    <definedName name="moacerodintel">#REF!</definedName>
    <definedName name="moaceroescalera">#REF!</definedName>
    <definedName name="moaceronormal">[37]I.HORMIGON!$G$19</definedName>
    <definedName name="moaceroqq">'[30]MANO DE OBRA'!$D$195</definedName>
    <definedName name="moacerozapmuro">'[30]MANO DE OBRA'!$D$198</definedName>
    <definedName name="MOADO">#REF!</definedName>
    <definedName name="MOAIRE2HP">#REF!</definedName>
    <definedName name="MOALBA">#REF!</definedName>
    <definedName name="moarcos">#REF!</definedName>
    <definedName name="MOBADEN">#REF!</definedName>
    <definedName name="MOBADENES">#REF!</definedName>
    <definedName name="MOBASECON">#REF!</definedName>
    <definedName name="MOBL4">#REF!</definedName>
    <definedName name="MOBL5">#REF!</definedName>
    <definedName name="MOBL6">#REF!</definedName>
    <definedName name="MOBL8">#REF!</definedName>
    <definedName name="MOBLCA">#REF!</definedName>
    <definedName name="moblock4">#REF!</definedName>
    <definedName name="moblock6">#REF!</definedName>
    <definedName name="moblock8">#REF!</definedName>
    <definedName name="mobloque8">'[30]MANO DE OBRA'!$D$37</definedName>
    <definedName name="MOBLOQUES">#REF!</definedName>
    <definedName name="mobloques6">'[30]MANO DE OBRA'!$D$36</definedName>
    <definedName name="mobombillobajocom65w">'[30]MANO DE OBRA'!$D$206</definedName>
    <definedName name="MOBOTI">#REF!</definedName>
    <definedName name="MOBRAK">#REF!</definedName>
    <definedName name="mobreaker">'[30]MANO DE OBRA'!$D$227</definedName>
    <definedName name="MOCAL110">#REF!</definedName>
    <definedName name="MOCAL220">#REF!</definedName>
    <definedName name="mocambioaccesorioselect.">'[30]MANO DE OBRA'!$D$230</definedName>
    <definedName name="MOCANTOS">#REF!</definedName>
    <definedName name="MOCAPATER">#REF!</definedName>
    <definedName name="MOCARETEO">#REF!</definedName>
    <definedName name="MOCARLLA">#REF!</definedName>
    <definedName name="MOCARP">#REF!</definedName>
    <definedName name="MOCARPCOLCON">#REF!</definedName>
    <definedName name="MOCARPCOLCUACONF">#REF!</definedName>
    <definedName name="MOCARPCOLCUAINST">#REF!</definedName>
    <definedName name="MOCARPCOLINS">#REF!</definedName>
    <definedName name="MOCARPCOLTAPAS">#REF!</definedName>
    <definedName name="MOCARPDESENC">#REF!</definedName>
    <definedName name="MOCARPESTVARIAS">#REF!</definedName>
    <definedName name="MOCARPFALSOPISO">#REF!</definedName>
    <definedName name="mocarpinteria">#REF!</definedName>
    <definedName name="MOCARPMUROS">#REF!</definedName>
    <definedName name="MOCARPOTROS">#REF!</definedName>
    <definedName name="MOCARPTC">#REF!</definedName>
    <definedName name="MOCARPTRABTERM">#REF!</definedName>
    <definedName name="mocarpvaciadopisohorm">'[30]MANO DE OBRA'!$D$169</definedName>
    <definedName name="MOCARPVIGADINT">#REF!</definedName>
    <definedName name="MOCER">#REF!</definedName>
    <definedName name="MOCER15A20">#REF!</definedName>
    <definedName name="MOCeram.Paredes">#REF!</definedName>
    <definedName name="moceramica20x20">'[30]MANO DE OBRA'!$D$85</definedName>
    <definedName name="MOCERCRI1520PARED">#REF!</definedName>
    <definedName name="MOCERIMP1520PARED">#REF!</definedName>
    <definedName name="MOCERIMP3040PARED">#REF!</definedName>
    <definedName name="MOCERPLU">#REF!</definedName>
    <definedName name="Mocheta">#REF!</definedName>
    <definedName name="Mocheta.95x.65.h.a">#REF!</definedName>
    <definedName name="Mocheta.caoba">#REF!</definedName>
    <definedName name="Mocheta.Mezcla.Antillana">[45]Análisis!#REF!</definedName>
    <definedName name="mochetas">#REF!</definedName>
    <definedName name="mochetas.8cm.h.a">#REF!</definedName>
    <definedName name="moclorinador">'[30]MANO DE OBRA'!$D$238</definedName>
    <definedName name="MOCOL20X60">#REF!</definedName>
    <definedName name="MOCOLOCADIC">#REF!</definedName>
    <definedName name="MOCOLTEJ">#REF!</definedName>
    <definedName name="moconfeccionescalones">'[30]MANO DE OBRA'!$D$99</definedName>
    <definedName name="moconfecyterminacionescalones">'[30]MANO DE OBRA'!#REF!</definedName>
    <definedName name="MOCONTEN553015">#REF!</definedName>
    <definedName name="MOCONTENES">#REF!</definedName>
    <definedName name="MOCOVI">#REF!</definedName>
    <definedName name="MOCU">#REF!</definedName>
    <definedName name="MODEHABL">#REF!</definedName>
    <definedName name="MODEMCIMPIEDRA">#REF!</definedName>
    <definedName name="MODEMCIMVIEHSIMPLE">#REF!</definedName>
    <definedName name="MODEMMUROHA">#REF!</definedName>
    <definedName name="MODEMMUROPIE">#REF!</definedName>
    <definedName name="MODEMMUROTAPIA">#REF!</definedName>
    <definedName name="MODEMOLER">#REF!</definedName>
    <definedName name="MODEMOLERCIMHA">#REF!</definedName>
    <definedName name="MODEMTECHOTEJA">#REF!</definedName>
    <definedName name="modesague2">'[30]MANO DE OBRA'!$D$284</definedName>
    <definedName name="modesague2piso">'[30]MANO DE OBRA'!$D$309</definedName>
    <definedName name="MODESAGUE3Y4">'[27]M.O.'!$C$647</definedName>
    <definedName name="modesague4">'[30]MANO DE OBRA'!$D$285</definedName>
    <definedName name="MODESAGUES">#REF!</definedName>
    <definedName name="MODIMMER">#REF!</definedName>
    <definedName name="modintel">#REF!</definedName>
    <definedName name="moduchainst.">'[30]MANO DE OBRA'!$D$239</definedName>
    <definedName name="MOEBANIST">#REF!</definedName>
    <definedName name="MOELECT">#REF!</definedName>
    <definedName name="MOELECTCONAPAR">#REF!</definedName>
    <definedName name="MOELECTINTSEG">#REF!</definedName>
    <definedName name="MOELECTRESECO">#REF!</definedName>
    <definedName name="MOELECTSALECON">#REF!</definedName>
    <definedName name="MOELECTSALTIM">#REF!</definedName>
    <definedName name="MOELECTSALTUBEXT">#REF!</definedName>
    <definedName name="MOELECTSALTUBOCU">#REF!</definedName>
    <definedName name="MOELECTSALWP">#REF!</definedName>
    <definedName name="MOEMPANETECOL">#REF!</definedName>
    <definedName name="MOEMPANETEEXT">#REF!</definedName>
    <definedName name="MOEMPANETEINT">#REF!</definedName>
    <definedName name="MOEMPANETERASGADO">'[27]M.O.'!$C$61</definedName>
    <definedName name="MOEMPANETETECHO">#REF!</definedName>
    <definedName name="MOEMPANETETECHO1">'[27]M.O.'!$C$63</definedName>
    <definedName name="MOEMPAÑETES">#REF!</definedName>
    <definedName name="moencofdintelyVA">'[30]MANO DE OBRA'!$D$161</definedName>
    <definedName name="moencoflosa3a4mtsaltura">'[30]MANO DE OBRA'!$D$162</definedName>
    <definedName name="moencofviga20x40">'[30]MANO DE OBRA'!$D$157</definedName>
    <definedName name="MOENCTCANTEP">#REF!</definedName>
    <definedName name="MOENCTCCAVA">#REF!</definedName>
    <definedName name="MOENCTCCOL30">#REF!</definedName>
    <definedName name="MOENCTCCOL4050">#REF!</definedName>
    <definedName name="MOENCTCDINT">#REF!</definedName>
    <definedName name="MOENCTCLOSA3AGUA">#REF!</definedName>
    <definedName name="MOENCTCLOSAPLA">#REF!</definedName>
    <definedName name="MOENCTCMUROCARA">#REF!</definedName>
    <definedName name="MOENCTCRAMPA">#REF!</definedName>
    <definedName name="MOENCTCVIGA2040">#REF!</definedName>
    <definedName name="MOENCTCVIGA3050">#REF!</definedName>
    <definedName name="MOENCTCVIGA3060">#REF!</definedName>
    <definedName name="MOENCTCVIGA4080">#REF!</definedName>
    <definedName name="MOESCALONES">#REF!</definedName>
    <definedName name="MOESCGRA">#REF!</definedName>
    <definedName name="MOESTRIAS">#REF!</definedName>
    <definedName name="MOESTUFA">#REF!</definedName>
    <definedName name="MOEXCAVAR">#REF!</definedName>
    <definedName name="MOEXCCAL">#REF!</definedName>
    <definedName name="MOEXCROMA">#REF!</definedName>
    <definedName name="MOEXT110">#REF!</definedName>
    <definedName name="MOFINOBER">#REF!</definedName>
    <definedName name="MOFINOHOR">#REF!</definedName>
    <definedName name="MOFINOINC">#REF!</definedName>
    <definedName name="MOFINOINCL">#REF!</definedName>
    <definedName name="MOFINOPLANO">#REF!</definedName>
    <definedName name="mofotocelda">'[30]MANO DE OBRA'!$D$209</definedName>
    <definedName name="MOFRAGUACHE">#REF!</definedName>
    <definedName name="MOGOTERO">#REF!</definedName>
    <definedName name="MOGOTEROCOL">#REF!</definedName>
    <definedName name="mogoterocolgante">'[30]MANO DE OBRA'!$D$65</definedName>
    <definedName name="MOGOTERORAN">#REF!</definedName>
    <definedName name="MOGRANITO25">#REF!</definedName>
    <definedName name="MOGRANITO30">#REF!</definedName>
    <definedName name="MOGRANITO40">#REF!</definedName>
    <definedName name="MOIMPERACRILICO">'[27]M.O.'!$C$563</definedName>
    <definedName name="MOIN3VIA">#REF!</definedName>
    <definedName name="MOIN4VIA">#REF!</definedName>
    <definedName name="MOINDO">#REF!</definedName>
    <definedName name="MOINPI">#REF!</definedName>
    <definedName name="MOINSEG100A">#REF!</definedName>
    <definedName name="MOINSEG30A">#REF!</definedName>
    <definedName name="MOINSEG60A">#REF!</definedName>
    <definedName name="MOINSEN">#REF!</definedName>
    <definedName name="MOINSTACCES">#REF!</definedName>
    <definedName name="moinstaccesoriosinodoro">'[30]MANO DE OBRA'!$D$232</definedName>
    <definedName name="moinstalacionabanicotecho">'[30]MANO DE OBRA'!$D$214</definedName>
    <definedName name="moinstalacioninverso">'[30]MANO DE OBRA'!$D$216</definedName>
    <definedName name="moinstflota34cisterna">'[30]MANO DE OBRA'!$D$421</definedName>
    <definedName name="moinstinodorodoscuerpos">'[30]MANO DE OBRA'!$D$246</definedName>
    <definedName name="moinstlamparaexteior">'[30]MANO DE OBRA'!$D$226</definedName>
    <definedName name="moinstlavamanopedestal">'[30]MANO DE OBRA'!$D$256</definedName>
    <definedName name="moinstllavebola12">'[30]MANO DE OBRA'!$D$386</definedName>
    <definedName name="moinstmallaamarilla">'[30]MANO DE OBRA'!$D$68</definedName>
    <definedName name="MOINSTVENTANAS">#REF!</definedName>
    <definedName name="mointerruptordoble">'[30]MANO DE OBRA'!$D$218</definedName>
    <definedName name="mointerruptorsencillo">'[30]MANO DE OBRA'!$D$217</definedName>
    <definedName name="mointerruptortresvias">'[30]MANO DE OBRA'!$D$220</definedName>
    <definedName name="mointerruptortriple">'[30]MANO DE OBRA'!$D$219</definedName>
    <definedName name="MOINTRI">#REF!</definedName>
    <definedName name="Mojado_en_Compactación_con_equipo">#REF!</definedName>
    <definedName name="MOJO">#REF!</definedName>
    <definedName name="MOJORNALES">#REF!</definedName>
    <definedName name="MOLABVARIAS">#REF!</definedName>
    <definedName name="MOLAD">#REF!</definedName>
    <definedName name="MOLADRILLOS">#REF!</definedName>
    <definedName name="MOLAVADEROS">#REF!</definedName>
    <definedName name="MOLDE_ESTAMPADO">#REF!</definedName>
    <definedName name="Moldura.caoba">#REF!</definedName>
    <definedName name="MOLIGADORA">'[27]M.O.'!$C$954</definedName>
    <definedName name="mollaveempoducha">'[30]MANO DE OBRA'!$D$262</definedName>
    <definedName name="mollenadohuecobloques">'[30]MANO DE OBRA'!$D$202</definedName>
    <definedName name="MOLOBA">#REF!</definedName>
    <definedName name="molosa">#REF!</definedName>
    <definedName name="MOLOSETATERRAZA">#REF!</definedName>
    <definedName name="MOLUCES">#REF!</definedName>
    <definedName name="MOMALLACICL">#REF!</definedName>
    <definedName name="momallaciclonica">'[30]MANO DE OBRA'!$D$440</definedName>
    <definedName name="momallaelectrosoldada">'[30]MANO DE OBRA'!$D$196</definedName>
    <definedName name="MOMARMOL">#REF!</definedName>
    <definedName name="momasillasikaflex">'[30]MANO DE OBRA'!$D$445</definedName>
    <definedName name="MOMODES110">#REF!</definedName>
    <definedName name="MOMOROJ">#REF!</definedName>
    <definedName name="MOMOSAICO">#REF!</definedName>
    <definedName name="MONATILLA">#REF!</definedName>
    <definedName name="Moneda">#REF!</definedName>
    <definedName name="MONTARCERCTE">#REF!</definedName>
    <definedName name="MONTARMARCOCAOBA">#REF!</definedName>
    <definedName name="MONTARMARCOCTE">#REF!</definedName>
    <definedName name="MONTARMARCOMET">#REF!</definedName>
    <definedName name="MONTARPTACORRER1">#REF!</definedName>
    <definedName name="MONTARPTACORRER2">#REF!</definedName>
    <definedName name="MONTARPTAPANEL">#REF!</definedName>
    <definedName name="MONTARPTAPINO">#REF!</definedName>
    <definedName name="MONTARPTAPLUM">#REF!</definedName>
    <definedName name="MONTARPTAPLY">#REF!</definedName>
    <definedName name="MONTARPTAVAIVEN">#REF!</definedName>
    <definedName name="montilla" hidden="1">#REF!</definedName>
    <definedName name="Monto">#REF!</definedName>
    <definedName name="MONTO_PRESUPUESTO_MODIFICADO">#REF!</definedName>
    <definedName name="MONTO_PRESUPUESTO_ORIGINAL">#REF!</definedName>
    <definedName name="MONTURAPU">#REF!</definedName>
    <definedName name="moorinalsimple">'[30]MANO DE OBRA'!$D$268</definedName>
    <definedName name="MOPADIS">#REF!</definedName>
    <definedName name="MOPAMAEXT">#REF!</definedName>
    <definedName name="MOPAMAINT">#REF!</definedName>
    <definedName name="MOPAMATEVI">#REF!</definedName>
    <definedName name="mopañetemaestreadoaplomo">'[30]MANO DE OBRA'!$D$54</definedName>
    <definedName name="mopañetetechoyviga">'[30]MANO DE OBRA'!$D$58</definedName>
    <definedName name="MOPAPU">#REF!</definedName>
    <definedName name="MOPAPULLA">#REF!</definedName>
    <definedName name="MOPIEDRA">#REF!</definedName>
    <definedName name="MOPIEDRAS">#REF!</definedName>
    <definedName name="MOPIEPI">#REF!</definedName>
    <definedName name="MOPIFROVI">#REF!</definedName>
    <definedName name="MOPIGRA">#REF!</definedName>
    <definedName name="MOPIGRAPLU">#REF!</definedName>
    <definedName name="MOPIN1RA">#REF!</definedName>
    <definedName name="MOPIN2DA">#REF!</definedName>
    <definedName name="mopintura">'[59]Analisis Unit. '!$F$27</definedName>
    <definedName name="MOPINTURAAGUA">#REF!</definedName>
    <definedName name="MOPINTURABARNIZ">'[27]M.O.'!$C$551</definedName>
    <definedName name="mopinturamallaciclonica">'[30]MANO DE OBRA'!$D$427</definedName>
    <definedName name="MOPINTURAMANT">#REF!</definedName>
    <definedName name="MOPIPIS1RA">#REF!</definedName>
    <definedName name="MOPIPIS2DA">#REF!</definedName>
    <definedName name="MOPIPORC">#REF!</definedName>
    <definedName name="MOPISOCERAMICA">#REF!</definedName>
    <definedName name="MOPISOCERCRI11520">#REF!</definedName>
    <definedName name="MOPISOCERCRI1520">#REF!</definedName>
    <definedName name="MOPISOCERIMP1520">#REF!</definedName>
    <definedName name="MOPISOESTAMPADO01">#REF!</definedName>
    <definedName name="MOPISOFERIA">#REF!</definedName>
    <definedName name="MOPISOFROTADO">#REF!</definedName>
    <definedName name="MOPISOFROTAVIOL">#REF!</definedName>
    <definedName name="mopisogranito30x30">'[30]MANO DE OBRA'!$D$84</definedName>
    <definedName name="MOPISOHORMPUL">#REF!</definedName>
    <definedName name="MOPISORENOPULID">#REF!</definedName>
    <definedName name="MOPISOS">#REF!</definedName>
    <definedName name="MOPL_Tub.__6__pvc">'[35]M.O.'!$D$1013</definedName>
    <definedName name="MOPLOM">#REF!</definedName>
    <definedName name="MOPLOMACOMURB">#REF!</definedName>
    <definedName name="MOPLOMARRASTRE">#REF!</definedName>
    <definedName name="MOPLOMAUMENTO">#REF!</definedName>
    <definedName name="MOPLOMBAJANTES">#REF!</definedName>
    <definedName name="MOPLOMBAÑERA">#REF!</definedName>
    <definedName name="MOPLOMBOMBACCIRC">#REF!</definedName>
    <definedName name="MOPLOMBOMBASCIRC">#REF!</definedName>
    <definedName name="MOPLOMCALENT">#REF!</definedName>
    <definedName name="MOPLOMCOLABASTCOBRE">#REF!</definedName>
    <definedName name="MOPLOMCOLABASTHG">#REF!</definedName>
    <definedName name="MOPLOMCOLDESPLU">#REF!</definedName>
    <definedName name="MOPLOMCONSEPTICO">#REF!</definedName>
    <definedName name="MOPLOMDESAGUES">#REF!</definedName>
    <definedName name="MOPLOMDESMONTAR">#REF!</definedName>
    <definedName name="MOPLOMEMPALMEAGUA">#REF!</definedName>
    <definedName name="MOPLOMEMPALMEARRAS">#REF!</definedName>
    <definedName name="MOPLOMFREGA">#REF!</definedName>
    <definedName name="MOPLOMINO">#REF!</definedName>
    <definedName name="MOPLOMINSTCAJAVALV">#REF!</definedName>
    <definedName name="MOPLOMINSTCAMPANAS">#REF!</definedName>
    <definedName name="MOPLOMINSTGIBAULT">#REF!</definedName>
    <definedName name="MOPLOMINSTHIDR">#REF!</definedName>
    <definedName name="MOPLOMINSTLAVADORAS">#REF!</definedName>
    <definedName name="MOPLOMINSTLLAVES">#REF!</definedName>
    <definedName name="MOPLOMINSTMANGAS">#REF!</definedName>
    <definedName name="MOPLOMINSTMEDIDOR">#REF!</definedName>
    <definedName name="MOPLOMINSTNEVERA">#REF!</definedName>
    <definedName name="MOPLOMINSTPZAESPPVC">#REF!</definedName>
    <definedName name="MOPLOMINSTPZAESPROSCA">#REF!</definedName>
    <definedName name="MOPLOMINSTTG">#REF!</definedName>
    <definedName name="MOPLOMINSTTINACO">#REF!</definedName>
    <definedName name="MOPLOMINSTVALVAIRE">#REF!</definedName>
    <definedName name="MOPLOMINSTVALVCOMPCAMP">#REF!</definedName>
    <definedName name="MOPLOMINSTVALVCOMPPLAT">#REF!</definedName>
    <definedName name="MOPLOMINSTVALVCOMPROSCA">#REF!</definedName>
    <definedName name="MOPLOMLAVA">#REF!</definedName>
    <definedName name="MOPLOMORINAL">#REF!</definedName>
    <definedName name="MOPLOMSALAGUACOB">#REF!</definedName>
    <definedName name="MOPLOMSALAGUAHGPVC">#REF!</definedName>
    <definedName name="MOPLOMTERMLAVAD">#REF!</definedName>
    <definedName name="MOPLOMTUBAC">#REF!</definedName>
    <definedName name="MOPLOMTUBALCSAN03">#REF!</definedName>
    <definedName name="MOPLOMTUBALCSAN36">#REF!</definedName>
    <definedName name="MOPLOMTUBHF">#REF!</definedName>
    <definedName name="MOPLOMTUBHG">#REF!</definedName>
    <definedName name="MOPLOMTUBPVC">#REF!</definedName>
    <definedName name="moprepyapliceucoepoxy452">'[30]MANO DE OBRA'!$D$446</definedName>
    <definedName name="MOPULIDO">#REF!</definedName>
    <definedName name="MOPULIMENTO">#REF!</definedName>
    <definedName name="MOQUICIOS">#REF!</definedName>
    <definedName name="MOQUIGRA">#REF!</definedName>
    <definedName name="MOREGISTRO">#REF!</definedName>
    <definedName name="moregistro60x60">'[30]MANO DE OBRA'!$D$69</definedName>
    <definedName name="MOREGISTROS">#REF!</definedName>
    <definedName name="MOREJONADO">#REF!</definedName>
    <definedName name="MOREPELLO">#REF!</definedName>
    <definedName name="MORESANE">#REF!</definedName>
    <definedName name="MOREVEST">#REF!</definedName>
    <definedName name="MORFIN210">#REF!</definedName>
    <definedName name="morfraguache">'[59]Analisis Unit. '!$F$96</definedName>
    <definedName name="MORON">[91]CPV_MGMG!#REF!</definedName>
    <definedName name="morpanete">'[59]Analisis Unit. '!$F$85</definedName>
    <definedName name="Mortero.1.2.Impermeabilizante">#REF!</definedName>
    <definedName name="mortero.1.4.pañete">#REF!</definedName>
    <definedName name="Mortero.Marmolina">#REF!</definedName>
    <definedName name="mortero.para.piso">#REF!</definedName>
    <definedName name="Mortero.Pulido">#REF!</definedName>
    <definedName name="MORTERO1.10">[60]Analisis!$F$58</definedName>
    <definedName name="MORTERO1.2">[60]Analisis!$F$44</definedName>
    <definedName name="MORTERO1.3">[60]Analisis!$F$22</definedName>
    <definedName name="MORTERO1.4">[60]Analisis!$F$36</definedName>
    <definedName name="Mortero1.4Panete">#REF!</definedName>
    <definedName name="MORTERO110">#REF!</definedName>
    <definedName name="MORTERO12">#REF!</definedName>
    <definedName name="MORTERO13">#REF!</definedName>
    <definedName name="MORTERO14">#REF!</definedName>
    <definedName name="MORTEROBL">#REF!</definedName>
    <definedName name="MORTEROPI">#REF!</definedName>
    <definedName name="morterosikatop122">[30]INSUMO!$D$51</definedName>
    <definedName name="Mosaico_Fondo_Blanco_30x30____Corriente">#REF!</definedName>
    <definedName name="mosalidaaguaducha">'[30]MANO DE OBRA'!$D$335</definedName>
    <definedName name="mosalidaaguafria">'[30]MANO DE OBRA'!$D$332</definedName>
    <definedName name="mosalidaluces">'[30]MANO DE OBRA'!$D$211</definedName>
    <definedName name="mosbotichinorojo">#REF!</definedName>
    <definedName name="MOSUBIRMAT">#REF!</definedName>
    <definedName name="MOTC110V">#REF!</definedName>
    <definedName name="MOTC220V">#REF!</definedName>
    <definedName name="MOTELE">#REF!</definedName>
    <definedName name="moterminacionesclonesmezcla">'[30]MANO DE OBRA'!$D$105</definedName>
    <definedName name="MOTERMTECHOS">#REF!</definedName>
    <definedName name="MOTICAMP">#REF!</definedName>
    <definedName name="motimbreboton">'[30]MANO DE OBRA'!$D$228</definedName>
    <definedName name="motimbrecorriente">'[30]MANO DE OBRA'!$D$229</definedName>
    <definedName name="MOTIMCO">#REF!</definedName>
    <definedName name="motomacorriente210">'[30]MANO DE OBRA'!$D$212</definedName>
    <definedName name="motomacorriente220">'[30]MANO DE OBRA'!$D$213</definedName>
    <definedName name="MOTONIVELADORA">#REF!</definedName>
    <definedName name="MOTRAMPA">#REF!</definedName>
    <definedName name="motuberiaarrastre12">'[30]MANO DE OBRA'!#REF!</definedName>
    <definedName name="motuberiaarrastre2">'[30]MANO DE OBRA'!$D$325</definedName>
    <definedName name="motuberiaarrastre4">'[30]MANO DE OBRA'!$D$326</definedName>
    <definedName name="motuberiapotable12y34">'[30]MANO DE OBRA'!$D$406</definedName>
    <definedName name="MOV_1">#REF!</definedName>
    <definedName name="MOV_2">#REF!</definedName>
    <definedName name="MOV_3">#REF!</definedName>
    <definedName name="MOV_4">#REF!</definedName>
    <definedName name="MOV_5">#REF!</definedName>
    <definedName name="MOV_6">#REF!</definedName>
    <definedName name="MOV_7">#REF!</definedName>
    <definedName name="MOV_8">#REF!</definedName>
    <definedName name="MOVACIADO">'[27]M.O.'!$C$953</definedName>
    <definedName name="movaciadohomigonpiso">'[30]MANO DE OBRA'!$D$145</definedName>
    <definedName name="movaciadohormigoncolumnas">'[30]MANO DE OBRA'!$D$143</definedName>
    <definedName name="movaciadohormigondintelVA">'[30]MANO DE OBRA'!$D$142</definedName>
    <definedName name="movaciadohormigonvigacarga">'[30]MANO DE OBRA'!$D$141</definedName>
    <definedName name="movaciadohormigonzapata">'[30]MANO DE OBRA'!$D$140</definedName>
    <definedName name="MOVACIADOS">#REF!</definedName>
    <definedName name="MOVARILLEROS">#REF!</definedName>
    <definedName name="MOVARIOS">#REF!</definedName>
    <definedName name="moviga20">#REF!</definedName>
    <definedName name="moviga2050">#REF!</definedName>
    <definedName name="moviga30">#REF!</definedName>
    <definedName name="movigamarre">#REF!</definedName>
    <definedName name="movimiento">#REF!</definedName>
    <definedName name="movimiento1">#REF!</definedName>
    <definedName name="MOYESO">#REF!</definedName>
    <definedName name="MOZABALETA">#REF!</definedName>
    <definedName name="MOZABALETAPISO">#REF!</definedName>
    <definedName name="MOZABALETATECHO">#REF!</definedName>
    <definedName name="mozaicoFG">#REF!</definedName>
    <definedName name="mozocaloceramica">'[30]MANO DE OBRA'!$D$91</definedName>
    <definedName name="mozocalogranito">'[30]MANO DE OBRA'!$D$92</definedName>
    <definedName name="MOZOCER">#REF!</definedName>
    <definedName name="MOZOGRA">#REF!</definedName>
    <definedName name="MOZOGRAES">#REF!</definedName>
    <definedName name="MOZOMOROJ">#REF!</definedName>
    <definedName name="MOZOPORC">#REF!</definedName>
    <definedName name="MOZOPORCES">#REF!</definedName>
    <definedName name="mpie">0.3048</definedName>
    <definedName name="MT.COCV.01.">'[71]R.A.U.'!$F$20</definedName>
    <definedName name="MT.COM.01.">'[71]R.A.U.'!$F$23</definedName>
    <definedName name="MT.COSU.01.">'[71]R.A.U.'!$F$21</definedName>
    <definedName name="MT.EX.01.">'[71]R.A.U.'!$F$25</definedName>
    <definedName name="MT.RE.01.">'[71]R.A.U.'!$F$22</definedName>
    <definedName name="MT.RE.02.">'[71]R.A.U.'!$F$24</definedName>
    <definedName name="MTG">#REF!</definedName>
    <definedName name="MUAN1">#REF!</definedName>
    <definedName name="MUAN2">#REF!</definedName>
    <definedName name="MUAN3">#REF!</definedName>
    <definedName name="MUBN1">#REF!</definedName>
    <definedName name="MUCN1">#REF!</definedName>
    <definedName name="MUCN2">#REF!</definedName>
    <definedName name="MUDN1">#REF!</definedName>
    <definedName name="MUDN2">#REF!</definedName>
    <definedName name="muha">#REF!</definedName>
    <definedName name="MULTI">#REF!</definedName>
    <definedName name="muro" hidden="1">#REF!</definedName>
    <definedName name="Muro.6.4toN">#REF!</definedName>
    <definedName name="Muro.8.3erN">#REF!</definedName>
    <definedName name="Muro.Bloq.4.BNP.Cocina">#REF!</definedName>
    <definedName name="Muro.Bloq.4.SNP.Cocina">#REF!</definedName>
    <definedName name="Muro.Bloq.6.BNP.Cocina">#REF!</definedName>
    <definedName name="Muro.Bloq.6.SNP.Cocina">#REF!</definedName>
    <definedName name="Muro.Bloqe.4.2doN">#REF!</definedName>
    <definedName name="Muro.bloqu.8.SNP.Cocina">#REF!</definedName>
    <definedName name="Muro.bloque.2doN">#REF!</definedName>
    <definedName name="Muro.Bloque.4.1erN">#REF!</definedName>
    <definedName name="Muro.Bloque.4.3erN">#REF!</definedName>
    <definedName name="Muro.Bloque.4.4toN">#REF!</definedName>
    <definedName name="Muro.Bloque.4cm.SNP">[39]Análisis!$N$845</definedName>
    <definedName name="Muro.Bloque.6cm.BNP">[39]Análisis!$N$821</definedName>
    <definedName name="Muro.Bloque.6cm.SNPT">[39]Análisis!$N$808</definedName>
    <definedName name="Muro.Bloque.8.1erN">#REF!</definedName>
    <definedName name="Muro.Bloque.8.BNP.Cocina">#REF!</definedName>
    <definedName name="Muro.Bloque.8.SNPT.40">#REF!</definedName>
    <definedName name="Muro.Bloque.8.SNPT.80">#REF!</definedName>
    <definedName name="Muro.Bloque.8BNP.Comedor">#REF!</definedName>
    <definedName name="Muro.Bloque.Vidrio.Area.Noble">#REF!</definedName>
    <definedName name="Muro.bloque8.2doN">#REF!</definedName>
    <definedName name="Muro.Bloques.10cm">#REF!</definedName>
    <definedName name="Muro.Bloques.20cm.40">#REF!</definedName>
    <definedName name="muro.h.a.20cm">[66]Análisis!$D$729</definedName>
    <definedName name="Muro.Hor.Arm.Inclinado">#REF!</definedName>
    <definedName name="Muro.Horm.Arm.edif.oficina">#REF!</definedName>
    <definedName name="Muro.Horm.Arm.Edif.Parqueo">#REF!</definedName>
    <definedName name="Muro.Hormigon.Armado.de20">[42]Análisis!$D$286</definedName>
    <definedName name="Muro.Hormigón.Estanque">#REF!</definedName>
    <definedName name="Muro.protector.parqueo">#REF!</definedName>
    <definedName name="muro.shee.ambas.caras">'[67]Muros Interiores h=2.8 m '!$E$64</definedName>
    <definedName name="MURO30">#REF!</definedName>
    <definedName name="muro4">'[86]Pres. Adic.Y'!$E$33</definedName>
    <definedName name="MUROBLOQCAL6">[28]Analisis!$F$1317</definedName>
    <definedName name="MUROBOVEDA12A10X2AD">#REF!</definedName>
    <definedName name="MURODE4">[28]Analisis!$F$1221</definedName>
    <definedName name="MURODE6A40">[28]Analisis!$F$1232</definedName>
    <definedName name="MURODE6A80">[29]Analisis!$F$1057</definedName>
    <definedName name="MURODE6VIOL">[28]Analisis!$F$1254</definedName>
    <definedName name="MURODE8A20">[28]Analisis!$F$1277</definedName>
    <definedName name="MURODE8A40">[28]Analisis!$F$1288</definedName>
    <definedName name="MURODE8A80">[29]Analisis!$F$1113</definedName>
    <definedName name="MURODE8CCLLENA">[28]Analisis!$F$1310</definedName>
    <definedName name="MURODE8DOBLEACERO">[28]Analisis!$F$1266</definedName>
    <definedName name="murodoscaras">[37]I.HORMIGON!$G$27</definedName>
    <definedName name="MUROHAASC">'[8]Anal. horm.'!#REF!</definedName>
    <definedName name="muros">[94]A!#REF!</definedName>
    <definedName name="muros.plycem.ambas.caras">'[67]MurosInt.h=2.8 m Plycem 2 lados'!$E$64</definedName>
    <definedName name="muros.una.cshee.plycem">'[67]MurosInt.h=2.8 m U C con plycem'!$E$64</definedName>
    <definedName name="MUROS_AN">#REF!</definedName>
    <definedName name="musa">#REF!</definedName>
    <definedName name="MV">#REF!</definedName>
    <definedName name="MY" hidden="1">'[25]ANALISIS STO DGO'!#REF!</definedName>
    <definedName name="myut" hidden="1">'[25]ANALISIS STO DGO'!#REF!</definedName>
    <definedName name="MZNATILLA">#REF!</definedName>
    <definedName name="n" hidden="1">'[25]ANALISIS STO DGO'!#REF!</definedName>
    <definedName name="NADA">#REF!</definedName>
    <definedName name="NATILLA">#REF!</definedName>
    <definedName name="Nave">#REF!</definedName>
    <definedName name="nbh" hidden="1">'[25]ANALISIS STO DGO'!#REF!</definedName>
    <definedName name="nbhxs" hidden="1">'[26]ANALISIS STO DGO'!#REF!</definedName>
    <definedName name="ncg" hidden="1">'[25]ANALISIS STO DGO'!#REF!</definedName>
    <definedName name="NCLASI">#REF!</definedName>
    <definedName name="NCLASII">#REF!</definedName>
    <definedName name="NCLASIII">#REF!</definedName>
    <definedName name="NCLASIIII">#REF!</definedName>
    <definedName name="nd" hidden="1">#REF!</definedName>
    <definedName name="nelson">#REF!</definedName>
    <definedName name="nfd" hidden="1">'[25]ANALISIS STO DGO'!#REF!</definedName>
    <definedName name="nfg" hidden="1">'[25]ANALISIS STO DGO'!#REF!</definedName>
    <definedName name="NFNNVNVBNBCVCXCXB" hidden="1">'[25]ANALISIS STO DGO'!#REF!</definedName>
    <definedName name="ngfd" hidden="1">'[25]ANALISIS STO DGO'!#REF!</definedName>
    <definedName name="nh" hidden="1">'[25]ANALISIS STO DGO'!#REF!</definedName>
    <definedName name="nhbf" hidden="1">#REF!</definedName>
    <definedName name="nhbxsd" hidden="1">#REF!</definedName>
    <definedName name="nhxs" hidden="1">#REF!</definedName>
    <definedName name="nion" hidden="1">#REF!</definedName>
    <definedName name="NIPLE_ACERO_12x3">#REF!</definedName>
    <definedName name="NIPLE_ACERO_16x2">#REF!</definedName>
    <definedName name="NIPLE_ACERO_16x3">#REF!</definedName>
    <definedName name="NIPLE_ACERO_20x3">#REF!</definedName>
    <definedName name="NIPLE_ACERO_6x3">#REF!</definedName>
    <definedName name="NIPLE_ACERO_8x3">#REF!</definedName>
    <definedName name="NIPLE_ACERO_PLATILLADO_12x12">#REF!</definedName>
    <definedName name="NIPLE_ACERO_PLATILLADO_2x1">#REF!</definedName>
    <definedName name="NIPLE_ACERO_PLATILLADO_3x1">#REF!</definedName>
    <definedName name="NIPLE_ACERO_PLATILLADO_8x1">#REF!</definedName>
    <definedName name="NIPLE_CROMO_38x2_12">#REF!</definedName>
    <definedName name="NIPLE_HG_12x4">#REF!</definedName>
    <definedName name="NIPLE_HG_34x4">#REF!</definedName>
    <definedName name="NIPLE1_2X4HG">[29]Materiales!$E$418</definedName>
    <definedName name="NIPLE11_2a31_2">#REF!</definedName>
    <definedName name="NIPLE112X4HG">#REF!</definedName>
    <definedName name="NIPLE112X6HG">#REF!</definedName>
    <definedName name="NIPLE112X8HG">#REF!</definedName>
    <definedName name="NIPLE125X4HG">#REF!</definedName>
    <definedName name="niple12x2hg">[30]INSUMO!$D$229</definedName>
    <definedName name="NIPLE12X4HG">#REF!</definedName>
    <definedName name="NIPLE1X4HG">#REF!</definedName>
    <definedName name="NIPLE212X4HG">#REF!</definedName>
    <definedName name="NIPLE2X4HG">#REF!</definedName>
    <definedName name="NIPLE2X6HG">#REF!</definedName>
    <definedName name="NIPLE3_8">[29]Materiales!$E$586</definedName>
    <definedName name="NIPLE34X4HG">#REF!</definedName>
    <definedName name="niple38x2hg">[30]INSUMO!$D$228</definedName>
    <definedName name="NIPLE3X12HG">#REF!</definedName>
    <definedName name="NIPLE3X312HG">#REF!</definedName>
    <definedName name="NIPLE3X4HG">#REF!</definedName>
    <definedName name="NIPLE3X6HG">#REF!</definedName>
    <definedName name="NIPLE4X4HG">#REF!</definedName>
    <definedName name="NIPLECROM38X212">#REF!</definedName>
    <definedName name="nissan">#REF!</definedName>
    <definedName name="NivelHA">#REF!</definedName>
    <definedName name="nmjtg" hidden="1">'[25]ANALISIS STO DGO'!#REF!</definedName>
    <definedName name="nn" hidden="1">'[25]ANALISIS STO DGO'!#REF!</definedName>
    <definedName name="nnn" hidden="1">'[25]ANALISIS STO DGO'!#REF!</definedName>
    <definedName name="No">#REF!</definedName>
    <definedName name="NO._DE_OBRA">#REF!</definedName>
    <definedName name="No._Programa">#REF!</definedName>
    <definedName name="No._Proyecto">#REF!</definedName>
    <definedName name="No_al_Printer">#REF!</definedName>
    <definedName name="Nombre_banco">#REF!</definedName>
    <definedName name="nombre_del_programa">#REF!</definedName>
    <definedName name="nombre_del_proyecto">#REF!</definedName>
    <definedName name="nueva">#REF!</definedName>
    <definedName name="NUEVO" hidden="1">#REF!</definedName>
    <definedName name="nuevousuaria">#REF!</definedName>
    <definedName name="nuil" hidden="1">#REF!</definedName>
    <definedName name="num.meses">#REF!</definedName>
    <definedName name="Num_Pmt_Per_Year">#REF!</definedName>
    <definedName name="numadic">#REF!</definedName>
    <definedName name="Number_of_Payments">MATCH(0.01,End_Bal,-1)+1</definedName>
    <definedName name="NumPar">#REF!</definedName>
    <definedName name="nxd" hidden="1">'[25]ANALISIS STO DGO'!#REF!</definedName>
    <definedName name="O">#REF!</definedName>
    <definedName name="o0">#REF!</definedName>
    <definedName name="obi">#REF!</definedName>
    <definedName name="obii">#REF!</definedName>
    <definedName name="obiii">#REF!</definedName>
    <definedName name="obiiii">#REF!</definedName>
    <definedName name="OBRA">#REF!</definedName>
    <definedName name="Obra.Civil.Ext.">#REF!</definedName>
    <definedName name="Obra___Puente_Sobre_el_Matayaya__Carretera_Las_Matas_Elias_Pina">"proyecto"</definedName>
    <definedName name="OBRA_MANO">#REF!</definedName>
    <definedName name="Obrero_Dia">#REF!</definedName>
    <definedName name="Obrero_Hr">#REF!</definedName>
    <definedName name="OdeMElect">[81]INSUMOS!#REF!</definedName>
    <definedName name="OdeMPlomeria">[81]INSUMOS!#REF!</definedName>
    <definedName name="ofi">#REF!</definedName>
    <definedName name="ofii">#REF!</definedName>
    <definedName name="ofiii">#REF!</definedName>
    <definedName name="ofiiii">#REF!</definedName>
    <definedName name="OISOE">#REF!</definedName>
    <definedName name="Ok">#N/A</definedName>
    <definedName name="okey">#REF!</definedName>
    <definedName name="Olga" hidden="1">#REF!</definedName>
    <definedName name="omencofrado">#REF!</definedName>
    <definedName name="OP">#REF!</definedName>
    <definedName name="OP.1">'[27]MANO DE OBRA'!$C$9</definedName>
    <definedName name="OP.2">'[27]MANO DE OBRA'!$C$8</definedName>
    <definedName name="OP_1">'[100]MANO DE OBRA (2)'!$D$4</definedName>
    <definedName name="OP_2">'[100]MANO DE OBRA (2)'!$D$5</definedName>
    <definedName name="OP_3">'[100]MANO DE OBRA (2)'!$D$6</definedName>
    <definedName name="OP1CA">#REF!</definedName>
    <definedName name="OP1DE">#REF!</definedName>
    <definedName name="OP1EL">#REF!</definedName>
    <definedName name="OP1PI">#REF!</definedName>
    <definedName name="OP1PL">#REF!</definedName>
    <definedName name="OP1VA">#REF!</definedName>
    <definedName name="OP2CA">#REF!</definedName>
    <definedName name="OP2DE">#REF!</definedName>
    <definedName name="OP2EL">#REF!</definedName>
    <definedName name="OP2PI">#REF!</definedName>
    <definedName name="OP2PL">#REF!</definedName>
    <definedName name="OP2VA">#REF!</definedName>
    <definedName name="opala">#REF!</definedName>
    <definedName name="Opc.2">#REF!</definedName>
    <definedName name="operacionesBrigadas">#REF!</definedName>
    <definedName name="Operador.Tipo.1">#REF!</definedName>
    <definedName name="Operador.Tipo.2">#REF!</definedName>
    <definedName name="OPERADOR_GREADER">#REF!</definedName>
    <definedName name="OPERADOR_PALA">#REF!</definedName>
    <definedName name="OPERADOR_TRACTOR">#REF!</definedName>
    <definedName name="operador1">'[30]MANO DE OBRA'!$D$9</definedName>
    <definedName name="operador2">'[30]MANO DE OBRA'!$D$8</definedName>
    <definedName name="operador3">'[30]MANO DE OBRA'!$D$7</definedName>
    <definedName name="Operadorgrader">#REF!</definedName>
    <definedName name="operadorpala">#REF!</definedName>
    <definedName name="operadorretro">#REF!</definedName>
    <definedName name="operadorrodillo">#REF!</definedName>
    <definedName name="operadortractor">#REF!</definedName>
    <definedName name="Operario_1ra">#REF!</definedName>
    <definedName name="Operario_2da">#REF!</definedName>
    <definedName name="Operario_3ra">#REF!</definedName>
    <definedName name="OPERARIOPRIMERA">#REF!</definedName>
    <definedName name="OPERMAN">#REF!</definedName>
    <definedName name="OPERPAL">#REF!</definedName>
    <definedName name="orden">#REF!</definedName>
    <definedName name="orden_compra">#REF!</definedName>
    <definedName name="Ori">#REF!</definedName>
    <definedName name="ORI12FBCO">#REF!</definedName>
    <definedName name="ORI12FBCOFLUX">#REF!</definedName>
    <definedName name="ORI12FBCOFLUXPVC">#REF!</definedName>
    <definedName name="ORI12FBCOPVC">#REF!</definedName>
    <definedName name="ORI12FFLUXBCOCONTRA">#REF!</definedName>
    <definedName name="ORI1FBCO">#REF!</definedName>
    <definedName name="ORI1FBCOFLUX">#REF!</definedName>
    <definedName name="ORI1FBCOFLUXPVC">#REF!</definedName>
    <definedName name="ORI1FBCOPVC">#REF!</definedName>
    <definedName name="ORINAL">[28]Analisis!$F$862</definedName>
    <definedName name="ORINAL12">#REF!</definedName>
    <definedName name="ORINALCAMBIO">[28]Analisis!$F$872</definedName>
    <definedName name="ORINALFALDA">#REF!</definedName>
    <definedName name="ORINALPEQ">#REF!</definedName>
    <definedName name="ORINALSENCILLO">#REF!</definedName>
    <definedName name="orinalsimple">[30]INSUMO!$D$233</definedName>
    <definedName name="ORIPEQBCO">#REF!</definedName>
    <definedName name="ORIPEQBCOPVC">#REF!</definedName>
    <definedName name="OTR_15">#REF!</definedName>
    <definedName name="OTR_20">#REF!</definedName>
    <definedName name="OTR_25">#REF!</definedName>
    <definedName name="OTR_26">#REF!</definedName>
    <definedName name="OTR_27">#REF!</definedName>
    <definedName name="OTR_28">#REF!</definedName>
    <definedName name="OTR_29">#REF!</definedName>
    <definedName name="OTR_30">#REF!</definedName>
    <definedName name="otractor">#REF!</definedName>
    <definedName name="OUI" hidden="1">'[25]ANALISIS STO DGO'!#REF!</definedName>
    <definedName name="OXIDOROJO">#REF!</definedName>
    <definedName name="OXIGENO_CIL">#REF!</definedName>
    <definedName name="P">#REF!</definedName>
    <definedName name="p.acera.horm">#REF!</definedName>
    <definedName name="p.acometida.agua.media">#REF!</definedName>
    <definedName name="p.bord.conten">#REF!</definedName>
    <definedName name="p.camp">#REF!</definedName>
    <definedName name="p.cap.horm.2.5pulg">#REF!</definedName>
    <definedName name="p.cap.horm.2pulg">#REF!</definedName>
    <definedName name="p.demoli.acera">#REF!</definedName>
    <definedName name="p.demoli.conten">#REF!</definedName>
    <definedName name="p.demolicion.registro">#REF!</definedName>
    <definedName name="p.des.mov">#REF!</definedName>
    <definedName name="p.desvio.provi">#REF!</definedName>
    <definedName name="p.esc.superficie">#REF!</definedName>
    <definedName name="p.exc.car.equipo.3m">#REF!</definedName>
    <definedName name="p.exc.equipo.3m">#REF!</definedName>
    <definedName name="p.exc.mano.carguio.bote.1erkm">#REF!</definedName>
    <definedName name="p.imbornal.3parrillas">#REF!</definedName>
    <definedName name="p.ing">#REF!</definedName>
    <definedName name="p.limpieza.ml.alc">#REF!</definedName>
    <definedName name="p.mant.tran">#REF!</definedName>
    <definedName name="p.obra.entrega">#REF!</definedName>
    <definedName name="p.registro.3.4X3.4">#REF!</definedName>
    <definedName name="p.registro.4.3.5X3.5">#REF!</definedName>
    <definedName name="p.registro.de.3.6a3.4X3.0">#REF!</definedName>
    <definedName name="p.rem.tub.24">#REF!</definedName>
    <definedName name="p.rem.tub.8">#REF!</definedName>
    <definedName name="p.riego.adherencia">#REF!</definedName>
    <definedName name="p.riego.imp">#REF!</definedName>
    <definedName name="p.sum.coloc.arena">#REF!</definedName>
    <definedName name="p.sum.reg.niv.base">#REF!</definedName>
    <definedName name="p.sum.reg.niv.subbase">#REF!</definedName>
    <definedName name="p.term.sub.rasante">#REF!</definedName>
    <definedName name="P.U.">#REF!</definedName>
    <definedName name="P.U.Amercoat_385ASA">#REF!</definedName>
    <definedName name="P.U.Amercoat_385ASA_2">#N/A</definedName>
    <definedName name="P.U.Amercoat_385ASA_3">#N/A</definedName>
    <definedName name="P.U.Dimecote9">#REF!</definedName>
    <definedName name="P.U.Dimecote9_2">#N/A</definedName>
    <definedName name="P.U.Dimecote9_3">#N/A</definedName>
    <definedName name="P.U.Thinner1000">#REF!</definedName>
    <definedName name="P.U.Thinner1000_2">#N/A</definedName>
    <definedName name="P.U.Thinner1000_3">#N/A</definedName>
    <definedName name="P.U.Urethane_Acrilico">#REF!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12BLOCK12">#REF!</definedName>
    <definedName name="P12BLOCK6">#REF!</definedName>
    <definedName name="P12BLOCK8">#REF!</definedName>
    <definedName name="P1XE">#REF!</definedName>
    <definedName name="P1XT">#REF!</definedName>
    <definedName name="P1YE">#REF!</definedName>
    <definedName name="P1YT">#REF!</definedName>
    <definedName name="p2m2">#REF!</definedName>
    <definedName name="P2XE">#REF!</definedName>
    <definedName name="P2XT">#REF!</definedName>
    <definedName name="P2YE">#REF!</definedName>
    <definedName name="P3XE">#REF!</definedName>
    <definedName name="P3XT">#REF!</definedName>
    <definedName name="P3YE">#REF!</definedName>
    <definedName name="P3YT">#REF!</definedName>
    <definedName name="P4XE">#REF!</definedName>
    <definedName name="P4XT">#REF!</definedName>
    <definedName name="P4YE">#REF!</definedName>
    <definedName name="P4YT">#REF!</definedName>
    <definedName name="P5XE">#REF!</definedName>
    <definedName name="P5YE">#REF!</definedName>
    <definedName name="P5YT">#REF!</definedName>
    <definedName name="P6XE">#REF!</definedName>
    <definedName name="P6XT">#REF!</definedName>
    <definedName name="P6YE">#REF!</definedName>
    <definedName name="P6YT">#REF!</definedName>
    <definedName name="P7XE">#REF!</definedName>
    <definedName name="P7YE">#REF!</definedName>
    <definedName name="P7YT">#REF!</definedName>
    <definedName name="PAASC1">[8]Volumenes!#REF!</definedName>
    <definedName name="pablo2">[8]Volumenes!#REF!</definedName>
    <definedName name="pablo3">[8]Volumenes!#REF!</definedName>
    <definedName name="PABR112EMT">#REF!</definedName>
    <definedName name="PABR1HG">#REF!</definedName>
    <definedName name="PABR212HG">#REF!</definedName>
    <definedName name="PABR2HG">#REF!</definedName>
    <definedName name="PABR34HG">#REF!</definedName>
    <definedName name="PABR3HG">#REF!</definedName>
    <definedName name="PABR58PER">#REF!</definedName>
    <definedName name="pacer38">#REF!</definedName>
    <definedName name="PACERO1">#REF!</definedName>
    <definedName name="PACERO12">#REF!</definedName>
    <definedName name="PACERO1225">#REF!</definedName>
    <definedName name="PACERO14">#REF!</definedName>
    <definedName name="PACERO34">#REF!</definedName>
    <definedName name="PACERO38">#REF!</definedName>
    <definedName name="PACERO3825">#REF!</definedName>
    <definedName name="PACERO601">#REF!</definedName>
    <definedName name="PACERO6012">#REF!</definedName>
    <definedName name="PACERO601225">#REF!</definedName>
    <definedName name="PACERO6034">#REF!</definedName>
    <definedName name="PACERO6038">#REF!</definedName>
    <definedName name="PACERO603825">#REF!</definedName>
    <definedName name="PACEROMALLA">#REF!</definedName>
    <definedName name="PACEROMALLA23150">#REF!</definedName>
    <definedName name="PACEROMALLA23200">#REF!</definedName>
    <definedName name="PACOL1">[8]Volumenes!#REF!</definedName>
    <definedName name="PADO50080G">#REF!</definedName>
    <definedName name="PADO50080R">#REF!</definedName>
    <definedName name="PADO511G">#REF!</definedName>
    <definedName name="PADO511R">#REF!</definedName>
    <definedName name="PADO604G">#REF!</definedName>
    <definedName name="PADO604R">#REF!</definedName>
    <definedName name="PADOQUINCLASICOGRIS">#REF!</definedName>
    <definedName name="PADOQUINCLASICOQUEMADO">#REF!</definedName>
    <definedName name="PADOQUINCLASICOROJO">#REF!</definedName>
    <definedName name="PADOQUINCOLONIALGRIS">#REF!</definedName>
    <definedName name="PADOQUINCOLONIALROJO">#REF!</definedName>
    <definedName name="PADOQUINMEDITERRANEODIAMANTEGRIS">#REF!</definedName>
    <definedName name="PADOQUINMEDITERRANEODIAMANTEQUEMADO">#REF!</definedName>
    <definedName name="PADOQUINMEDITERRANEODIAMANTEROJO">#REF!</definedName>
    <definedName name="PADOQUINMEDITERRANEOGRIS">#REF!</definedName>
    <definedName name="PADOQUINMEDITERRANEOQUEMADO">#REF!</definedName>
    <definedName name="PADOQUINMEDITERRANEOROJO">#REF!</definedName>
    <definedName name="PADOQUINOLYMPUSGRIS">#REF!</definedName>
    <definedName name="PADOQUINOLYMPUSNEGRO">#REF!</definedName>
    <definedName name="PADOQUINOLYMPUSQUEMADO">#REF!</definedName>
    <definedName name="PADOQUINOLYMPUSROJO">#REF!</definedName>
    <definedName name="pae">#REF!</definedName>
    <definedName name="Page____1____of____2">#REF!</definedName>
    <definedName name="Pago_directo">#REF!</definedName>
    <definedName name="pala">#REF!</definedName>
    <definedName name="PALA_950">#REF!</definedName>
    <definedName name="Pala_Tramotina">#REF!</definedName>
    <definedName name="palacuadrada">[30]INSUMO!$D$58</definedName>
    <definedName name="PALM">#REF!</definedName>
    <definedName name="palometagalvdoble112x114">[30]INSUMO!$D$538</definedName>
    <definedName name="palometalavamanos">[30]INSUMO!$D$234</definedName>
    <definedName name="PALPUA14">#REF!</definedName>
    <definedName name="PALPUA16">#REF!</definedName>
    <definedName name="PAMAEXT">#REF!</definedName>
    <definedName name="PAMAINT">#REF!</definedName>
    <definedName name="PAMU1">[8]Volumenes!#REF!</definedName>
    <definedName name="pamufac2">[8]Volumenes!#REF!</definedName>
    <definedName name="PANBN">#REF!</definedName>
    <definedName name="PANBN03">#REF!</definedName>
    <definedName name="PANBN11">#REF!</definedName>
    <definedName name="PANBN17">#REF!</definedName>
    <definedName name="PANEL_DIST_24C">#REF!</definedName>
    <definedName name="PANEL_DIST_32C">#REF!</definedName>
    <definedName name="PANEL_DIST_4a8C">#REF!</definedName>
    <definedName name="Panel_Plastbau">'[36]LISTA DE PRECIO'!$C$9</definedName>
    <definedName name="PANEL12CIR">#REF!</definedName>
    <definedName name="panel12circuitos">#REF!</definedName>
    <definedName name="PANEL12ESPACIOS">[28]Analisis!$F$390</definedName>
    <definedName name="PANEL16CIR">#REF!</definedName>
    <definedName name="panel16circuitos">#REF!</definedName>
    <definedName name="PANEL16ESPACIOS">[60]Analisis!$F$385</definedName>
    <definedName name="PANEL24CIR">#REF!</definedName>
    <definedName name="panel24circuitos">#REF!</definedName>
    <definedName name="PANEL24ESPACIOS">[28]Analisis!$F$404</definedName>
    <definedName name="PANEL2CIR">#REF!</definedName>
    <definedName name="panel2circuitos">#REF!</definedName>
    <definedName name="PANEL2ESPACIOS">[28]Analisis!$F$362</definedName>
    <definedName name="PANEL30ESPACIOS">[60]Analisis!$F$408</definedName>
    <definedName name="PANEL4CIR">#REF!</definedName>
    <definedName name="panel4circuitos">#REF!</definedName>
    <definedName name="PANEL4ESPACIOS">[28]Analisis!$F$369</definedName>
    <definedName name="PANEL612CONTRA">#REF!</definedName>
    <definedName name="PANEL6CIR">#REF!</definedName>
    <definedName name="panel6circuitos">#REF!</definedName>
    <definedName name="PANEL6ESPACIOS">[28]Analisis!$F$376</definedName>
    <definedName name="PANEL8CIR">#REF!</definedName>
    <definedName name="panel8circuitos">#REF!</definedName>
    <definedName name="PANEL8ESPACIOS">[28]Analisis!$F$383</definedName>
    <definedName name="PanelDist_6a12_Circ_125a">#REF!</definedName>
    <definedName name="paneldist16circuito">[30]INSUMO!$D$514</definedName>
    <definedName name="paneldist24circuito">[30]INSUMO!$D$515</definedName>
    <definedName name="paneldist4circuito">[30]INSUMO!$D$513</definedName>
    <definedName name="Panete.Coloreado">#REF!</definedName>
    <definedName name="Panete.Marmolina">#REF!</definedName>
    <definedName name="Panete.Pared.Ext.Villas">#REF!</definedName>
    <definedName name="panete.Pared.Int.para.estucar">#REF!</definedName>
    <definedName name="Panete.Pared.Int.Villas">#REF!</definedName>
    <definedName name="Panete.patinillo">#REF!</definedName>
    <definedName name="Panete.rugoso">#REF!</definedName>
    <definedName name="panete.techo.horizontal">#REF!</definedName>
    <definedName name="Panete.techo.Inclinado">#REF!</definedName>
    <definedName name="PANETES_AN">#REF!</definedName>
    <definedName name="PANGULAR12X18">#REF!</definedName>
    <definedName name="PANGULAR12X316">#REF!</definedName>
    <definedName name="PANGULAR15X14">#REF!</definedName>
    <definedName name="PANGULAR1X14">#REF!</definedName>
    <definedName name="PANGULAR1X18">#REF!</definedName>
    <definedName name="PANGULAR25X14">#REF!</definedName>
    <definedName name="PANGULAR2X14">#REF!</definedName>
    <definedName name="PANGULAR34X316">#REF!</definedName>
    <definedName name="PANGULAR3X14">#REF!</definedName>
    <definedName name="PAÑ">[53]Analisis!$E$780</definedName>
    <definedName name="PAÑ_INT">[32]Análisis!$H$1715</definedName>
    <definedName name="pañe">#REF!</definedName>
    <definedName name="pañet">#REF!</definedName>
    <definedName name="pañete.col.ml">#REF!</definedName>
    <definedName name="Pañete.Exterior.Antillano">[45]Análisis!#REF!</definedName>
    <definedName name="Pañete.Int.1erN">#REF!</definedName>
    <definedName name="Pañete.int.2doN">#REF!</definedName>
    <definedName name="Pañete.int.3erN">#REF!</definedName>
    <definedName name="Pañete.int.4toN">#REF!</definedName>
    <definedName name="Pañete.Interior.Antillano">[45]Análisis!#REF!</definedName>
    <definedName name="Pañete.Paredes">[39]Análisis!$N$906</definedName>
    <definedName name="Pañete.Techo.1erN">#REF!</definedName>
    <definedName name="Pañete.Techo.2doN">#REF!</definedName>
    <definedName name="Pañete.Techo.3erN">#REF!</definedName>
    <definedName name="Pañete.Techo.4toN">#REF!</definedName>
    <definedName name="Pañete.Techo.Horiz.Mezcla.Antillana">[45]Análisis!#REF!</definedName>
    <definedName name="Pañete.Techo.Horizontal">#REF!</definedName>
    <definedName name="Pañete_exterior">[39]Precios!$C$44</definedName>
    <definedName name="Pañete_interior">[39]Precios!$C$43</definedName>
    <definedName name="PAÑETE_PARED">#REF!</definedName>
    <definedName name="Pañete_rustico">[39]Precios!$C$45</definedName>
    <definedName name="Pañete_techos">[39]Precios!$C$42</definedName>
    <definedName name="pañetecho4">'[31]5.01-2-3-4 Pañete'!#REF!</definedName>
    <definedName name="PAÑETECOL">[28]Analisis!$F$994</definedName>
    <definedName name="PAÑETEEXTERIOR">[28]Analisis!$F$1015</definedName>
    <definedName name="pañeteexterior2">'[31]5.01-2-3-4 Pañete'!#REF!</definedName>
    <definedName name="pañeteexterior3">'[31]5.01-2-3-4 Pañete'!#REF!</definedName>
    <definedName name="pañeteexterior4">'[31]5.01-2-3-4 Pañete'!#REF!</definedName>
    <definedName name="pañetei4">'[31]5.01-2-3-4 Pañete'!#REF!</definedName>
    <definedName name="PAÑETEINTERIOR">[29]Analisis!$F$826</definedName>
    <definedName name="pañeteinterior2">'[31]5.01-2-3-4 Pañete'!#REF!</definedName>
    <definedName name="pañeteinterior3">'[31]5.01-2-3-4 Pañete'!#REF!</definedName>
    <definedName name="pañeteinterior4">'[31]5.01-2-3-4 Pañete'!#REF!</definedName>
    <definedName name="PAÑETEPULIDO">[28]Analisis!$F$1046</definedName>
    <definedName name="PAÑETERASGADO">[28]Analisis!$F$1023</definedName>
    <definedName name="PAÑETERUSTICO">[28]Analisis!$F$1038</definedName>
    <definedName name="PAÑETETECHO">[29]Analisis!$F$850</definedName>
    <definedName name="pañetetecho2">'[31]5.01-2-3-4 Pañete'!#REF!</definedName>
    <definedName name="pañetetecho3">'[31]5.01-2-3-4 Pañete'!#REF!</definedName>
    <definedName name="pañett">[53]Analisis!$E$788</definedName>
    <definedName name="pañt">'[18]Pres. '!#REF!</definedName>
    <definedName name="papu2">[8]Volumenes!#REF!</definedName>
    <definedName name="papuer2">[8]Volumenes!#REF!</definedName>
    <definedName name="PARAGOMASCONTRA">#REF!</definedName>
    <definedName name="PARARRAYOS_9KV">#REF!</definedName>
    <definedName name="parillapisopvcroscada2">[30]INSUMO!$D$236</definedName>
    <definedName name="paroi" hidden="1">#REF!</definedName>
    <definedName name="Parque.Infantil">#REF!</definedName>
    <definedName name="PARQUEO">#REF!</definedName>
    <definedName name="parrillapisoalum412">[30]INSUMO!$D$235</definedName>
    <definedName name="parte.electrica">#REF!</definedName>
    <definedName name="PARTIDA">#REF!</definedName>
    <definedName name="PARTIDANUEVA">#REF!</definedName>
    <definedName name="Partidas">#REF!</definedName>
    <definedName name="partidasCostos">#REF!</definedName>
    <definedName name="partinuevas">#REF!</definedName>
    <definedName name="pasadoresAH15puntales">[30]INSUMO!$D$59</definedName>
    <definedName name="PASAJES">#REF!</definedName>
    <definedName name="PASBLAMACANOR14X40X6">#REF!</definedName>
    <definedName name="PASC8">#REF!</definedName>
    <definedName name="pave2">[8]Volumenes!#REF!</definedName>
    <definedName name="pavent2">[8]Volumenes!#REF!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balaustre1">#REF!</definedName>
    <definedName name="pbalaustre2">#REF!</definedName>
    <definedName name="pbalaustre3">#REF!</definedName>
    <definedName name="pbalaustre4">#REF!</definedName>
    <definedName name="pbanerahblanca">#REF!</definedName>
    <definedName name="pbanerahcolor">#REF!</definedName>
    <definedName name="PBANERAHFBCA">#REF!</definedName>
    <definedName name="PBANERAHFCOL">#REF!</definedName>
    <definedName name="PBANERALIVBCA">#REF!</definedName>
    <definedName name="PBANERALIVCOL">#REF!</definedName>
    <definedName name="PBANERAPVCBCA">#REF!</definedName>
    <definedName name="PBANERAPVCCOL">#REF!</definedName>
    <definedName name="PBARRAC12">#REF!</definedName>
    <definedName name="PBARRAC34">#REF!</definedName>
    <definedName name="PBARRAC58">#REF!</definedName>
    <definedName name="PBARRAT10">#REF!</definedName>
    <definedName name="PBARRAT4">#REF!</definedName>
    <definedName name="PBARRAT6">#REF!</definedName>
    <definedName name="PBARRAT7">#REF!</definedName>
    <definedName name="PBIDETBCO">#REF!</definedName>
    <definedName name="PBIDETCOL">#REF!</definedName>
    <definedName name="PBITUPOL25MM5">#REF!</definedName>
    <definedName name="PBITUPOL3MM10">#REF!</definedName>
    <definedName name="PBITUPOL4MM510">#REF!</definedName>
    <definedName name="PBLINTEL6">#REF!</definedName>
    <definedName name="PBLINTEL6X8X8">#REF!</definedName>
    <definedName name="PBLINTEL8X8X8">#REF!</definedName>
    <definedName name="PBLOCALPER">#REF!</definedName>
    <definedName name="PBLOCK10">#REF!</definedName>
    <definedName name="PBLOCK12">#REF!</definedName>
    <definedName name="PBLOCK4">#REF!</definedName>
    <definedName name="PBLOCK4BARRO">#REF!</definedName>
    <definedName name="PBLOCK5">#REF!</definedName>
    <definedName name="PBLOCK6">#REF!</definedName>
    <definedName name="PBLOCK6BARRO">#REF!</definedName>
    <definedName name="PBLOCK6DEC">#REF!</definedName>
    <definedName name="PBLOCK6TEX">#REF!</definedName>
    <definedName name="PBLOCK8">#REF!</definedName>
    <definedName name="PBLOCK8BARRO">#REF!</definedName>
    <definedName name="PBLOCK8DEC">#REF!</definedName>
    <definedName name="PBLOCK8TEX">#REF!</definedName>
    <definedName name="PBLOCKRUST4">#REF!</definedName>
    <definedName name="PBLOCKRUST8">#REF!</definedName>
    <definedName name="PBLOQUETECHO11X20X20GRIS">#REF!</definedName>
    <definedName name="PBLOQUETECHO15X60COLOR">#REF!</definedName>
    <definedName name="PBLOQUETECHO15X60GRIS">#REF!</definedName>
    <definedName name="PBLOVIGA6">#REF!</definedName>
    <definedName name="PBLOVIGA8">#REF!</definedName>
    <definedName name="PBORPAVGPVT">#REF!</definedName>
    <definedName name="PBOTONTIMBRE">#REF!</definedName>
    <definedName name="PCABASBACANOR">#REF!</definedName>
    <definedName name="PCARRETILLA">#REF!</definedName>
    <definedName name="PCER01">#REF!</definedName>
    <definedName name="PCER02">#REF!</definedName>
    <definedName name="PCER03">#REF!</definedName>
    <definedName name="PCER04">#REF!</definedName>
    <definedName name="PCER05">#REF!</definedName>
    <definedName name="PCER06">#REF!</definedName>
    <definedName name="PCER07">#REF!</definedName>
    <definedName name="PCER08">#REF!</definedName>
    <definedName name="PCER09">#REF!</definedName>
    <definedName name="PCER10">#REF!</definedName>
    <definedName name="PCER11">#REF!</definedName>
    <definedName name="PCER12">#REF!</definedName>
    <definedName name="PCONVARTIE58">#REF!</definedName>
    <definedName name="PCOPAF212">#REF!</definedName>
    <definedName name="PCUBO10">#REF!</definedName>
    <definedName name="PCUBO8">#REF!</definedName>
    <definedName name="pd">#REF!</definedName>
    <definedName name="PDa">#N/A</definedName>
    <definedName name="pdiesel">#REF!</definedName>
    <definedName name="PDUCHA">#REF!</definedName>
    <definedName name="PE">#REF!</definedName>
    <definedName name="Pedestal.H.V.">#REF!</definedName>
    <definedName name="PEDRO" hidden="1">#REF!</definedName>
    <definedName name="pegaceramica">#REF!</definedName>
    <definedName name="peon">#REF!</definedName>
    <definedName name="Peon.dia">#REF!</definedName>
    <definedName name="Peon_1">#REF!</definedName>
    <definedName name="Peon_Colchas">#REF!</definedName>
    <definedName name="PEONCARP">#REF!</definedName>
    <definedName name="Peones">#REF!</definedName>
    <definedName name="Peones_2">#N/A</definedName>
    <definedName name="Peones_3">#N/A</definedName>
    <definedName name="pEOS" hidden="1">#REF!</definedName>
    <definedName name="PERFIL_CUADRADO_34">#REF!</definedName>
    <definedName name="PERFIL4X4">[27]Materiales!$E$881</definedName>
    <definedName name="Perforaciones12">'[30]MANO DE OBRA'!$D$444</definedName>
    <definedName name="Pergolado.9pies">[45]Análisis!#REF!</definedName>
    <definedName name="pergolado.area.piscina">[66]Análisis!$D$1633</definedName>
    <definedName name="Pergolado.Madera">[45]Análisis!#REF!</definedName>
    <definedName name="PERI">#REF!</definedName>
    <definedName name="periche">#REF!</definedName>
    <definedName name="Pernos">#REF!</definedName>
    <definedName name="Pernos_2">"$#REF!.$B$68"</definedName>
    <definedName name="Pernos_3">"$#REF!.$B$68"</definedName>
    <definedName name="pero" hidden="1">#REF!</definedName>
    <definedName name="perot" hidden="1">#REF!</definedName>
    <definedName name="Personal.TaxiWay28al14">[39]Análisis!$E$46</definedName>
    <definedName name="PersonalDesde24mayo">[39]Análisis!$E$81</definedName>
    <definedName name="pescalera1">#REF!</definedName>
    <definedName name="pescalera2">#REF!</definedName>
    <definedName name="pescalera3">#REF!</definedName>
    <definedName name="PESCOBAPLASTICA">#REF!</definedName>
    <definedName name="peseuro">#REF!</definedName>
    <definedName name="pesoportico">#REF!</definedName>
    <definedName name="pesoportico_1">"$#REF!.$H$61"</definedName>
    <definedName name="pesoportico_2">#REF!</definedName>
    <definedName name="pesoportico_3">#REF!</definedName>
    <definedName name="PESTILLO">#REF!</definedName>
    <definedName name="pfraguache2">'[31]5.01-2-3-4 Pañete'!#REF!</definedName>
    <definedName name="pfraguache3">'[31]5.01-2-3-4 Pañete'!#REF!</definedName>
    <definedName name="pfraguache4">'[31]5.01-2-3-4 Pañete'!#REF!</definedName>
    <definedName name="PFREGADERO1">#REF!</definedName>
    <definedName name="PFREGADERO2">#REF!</definedName>
    <definedName name="pfregaderodoble">#REF!</definedName>
    <definedName name="PGLOBO6">#REF!</definedName>
    <definedName name="PGRAMAR3030">#REF!</definedName>
    <definedName name="PGRAMAR4040">#REF!</definedName>
    <definedName name="PGRANITO30BCO">#REF!</definedName>
    <definedName name="PGRANITO30GRIS">#REF!</definedName>
    <definedName name="PGRANITO40BCO">#REF!</definedName>
    <definedName name="PGRANITO40GRIS">#REF!</definedName>
    <definedName name="PGRANITOBOTICELLI40BCO">#REF!</definedName>
    <definedName name="PGRANITOBOTICELLI40COL">#REF!</definedName>
    <definedName name="PGRANITOPERROY40">#REF!</definedName>
    <definedName name="PGRAPA1">#REF!</definedName>
    <definedName name="PHCH23BCO">#REF!</definedName>
    <definedName name="PHCH23COL">#REF!</definedName>
    <definedName name="PHCH23GRIS">#REF!</definedName>
    <definedName name="PHCH4BCO">#REF!</definedName>
    <definedName name="PHCH4GRIS">#REF!</definedName>
    <definedName name="PHCH4VERDE">#REF!</definedName>
    <definedName name="PHCHBOTIBCO">#REF!</definedName>
    <definedName name="PHCHBOTIVERDE">#REF!</definedName>
    <definedName name="PHCHGRAMAR">#REF!</definedName>
    <definedName name="PHCHMARAGLPR">#REF!</definedName>
    <definedName name="PHCHPROYAL">#REF!</definedName>
    <definedName name="PHCHSUPERBCO">#REF!</definedName>
    <definedName name="PHCHSUPERCOL">#REF!</definedName>
    <definedName name="PHCHSVIBRBCO">#REF!</definedName>
    <definedName name="PHCHSVIBRCOL">#REF!</definedName>
    <definedName name="PHCHSVIBRGRIS">#REF!</definedName>
    <definedName name="PHCHSVIBRRUSBCO">#REF!</definedName>
    <definedName name="PHCHSVIBRRUSCOL">#REF!</definedName>
    <definedName name="PHCHSVIBRRUSGRIS">#REF!</definedName>
    <definedName name="PIACRBCA">#REF!</definedName>
    <definedName name="PIACRINT">#REF!</definedName>
    <definedName name="PIASC1">[8]Volumenes!#REF!</definedName>
    <definedName name="piblo3">[8]Volumenes!#REF!</definedName>
    <definedName name="Picar.Bote.Piso.ceramica">[39]Precios!$E$7</definedName>
    <definedName name="PICER">#REF!</definedName>
    <definedName name="PICER33X33">#REF!</definedName>
    <definedName name="pico">#REF!</definedName>
    <definedName name="pie">#REF!</definedName>
    <definedName name="PIECON">#REF!</definedName>
    <definedName name="PIEDRA">#REF!</definedName>
    <definedName name="Piedra_de_Río">#REF!</definedName>
    <definedName name="PIEDRA_GAVIONE_M3">#REF!</definedName>
    <definedName name="PIEDRA_GAVIONES">#REF!</definedName>
    <definedName name="Piedra_para_Encache">#REF!</definedName>
    <definedName name="PIEDRAS">#REF!</definedName>
    <definedName name="piem">#REF!</definedName>
    <definedName name="piext1">[8]Volumenes!#REF!</definedName>
    <definedName name="piext2">[8]Volumenes!#REF!</definedName>
    <definedName name="pilote">#REF!</definedName>
    <definedName name="pilotes">#REF!</definedName>
    <definedName name="pimufac2">[8]Volumenes!#REF!</definedName>
    <definedName name="PIN_ACR_INT">[32]Análisis!$H$2586</definedName>
    <definedName name="pinacrext2">#REF!</definedName>
    <definedName name="pinblo2">[8]Volumenes!#REF!</definedName>
    <definedName name="PINCOL1">[8]Volumenes!#REF!</definedName>
    <definedName name="PINMU1">[8]Volumenes!#REF!</definedName>
    <definedName name="PINO">#N/A</definedName>
    <definedName name="Pino.Americano">#REF!</definedName>
    <definedName name="pino.tratado">[101]Insumos!$C$35</definedName>
    <definedName name="Pino_americano_1_x4_x12__hasta_1_x10_x12__bruto__10_pt">[35]Ins!$E$742</definedName>
    <definedName name="Pino_Bruto_Americano">#REF!</definedName>
    <definedName name="PINO1x10BRUTO">#REF!</definedName>
    <definedName name="PINO1x12BRUTO">#REF!</definedName>
    <definedName name="PINO1X12BRUTOTRAT">#REF!</definedName>
    <definedName name="PINO1X4X12">#REF!</definedName>
    <definedName name="PINO1x4x12BR">[22]Ins!$E$845</definedName>
    <definedName name="PINO1X4X12TRAT">#REF!</definedName>
    <definedName name="PINO2X12BRUTO">#REF!</definedName>
    <definedName name="PINO4X4BRUTO">#REF!</definedName>
    <definedName name="pinoamaricanobrutop2">[30]INSUMO!$D$98</definedName>
    <definedName name="PINOAME">#REF!</definedName>
    <definedName name="PinoAmericano.1.4.12">[61]Insumos!$C$32</definedName>
    <definedName name="pinobruto">#REF!</definedName>
    <definedName name="PINOBRUTO1x4x10">#REF!</definedName>
    <definedName name="PINOBRUTO4x4x12">#REF!</definedName>
    <definedName name="PINOBRUTOTRAT">#REF!</definedName>
    <definedName name="PINOBRUTOTRAT1x2x12">#REF!</definedName>
    <definedName name="PINOBRUTOTRAT1x4x10">#REF!</definedName>
    <definedName name="PINOBRUTOTRAT2x4x12">#REF!</definedName>
    <definedName name="PINOBRUTOTRAT4x4x12">#REF!</definedName>
    <definedName name="pinodoroalargadocolor">#REF!</definedName>
    <definedName name="PINODOROBCOALA">#REF!</definedName>
    <definedName name="PINODOROBCOCORR">#REF!</definedName>
    <definedName name="PINODOROBCOST">#REF!</definedName>
    <definedName name="pinodoroblancoservicio">#REF!</definedName>
    <definedName name="PINODOROCOLALA">#REF!</definedName>
    <definedName name="PINODOROFLUX">#REF!</definedName>
    <definedName name="pint">#REF!</definedName>
    <definedName name="pinta">[53]Analisis!$E$1257</definedName>
    <definedName name="PINTACRIEXT">#REF!</definedName>
    <definedName name="PINTACRIEXTAND">#REF!</definedName>
    <definedName name="PINTACRIINT">#REF!</definedName>
    <definedName name="pintam">[53]Analisis!$E$1249</definedName>
    <definedName name="pinte">[53]Analisis!$E$1277</definedName>
    <definedName name="PINTECO">#REF!</definedName>
    <definedName name="PINTEPOX">#REF!</definedName>
    <definedName name="PINTERRUPOR1">#REF!</definedName>
    <definedName name="PINTERRUPTOR2">#REF!</definedName>
    <definedName name="PINTERRUPTOR3">#REF!</definedName>
    <definedName name="PINTERRUPTOR3VIAS">#REF!</definedName>
    <definedName name="PINTERRUPTOR4VIAS">#REF!</definedName>
    <definedName name="PINTERRUPTORPILOTO">#REF!</definedName>
    <definedName name="PINTERRUPTORSEG100A2P">#REF!</definedName>
    <definedName name="PINTERRUPTORSEG30A2P">#REF!</definedName>
    <definedName name="PINTERRUPTORSEG60A2P">#REF!</definedName>
    <definedName name="pinth">'[18]Pres. '!$E$19</definedName>
    <definedName name="PINTLACA">#REF!</definedName>
    <definedName name="PINTMAN">#REF!</definedName>
    <definedName name="PINTMANAND">#REF!</definedName>
    <definedName name="pints">[53]Analisis!$E$1302</definedName>
    <definedName name="PINTSATIN">#REF!</definedName>
    <definedName name="PINTU1">[8]Volumenes!#REF!</definedName>
    <definedName name="Pintura">#REF!</definedName>
    <definedName name="Pintura.Aceite">#REF!</definedName>
    <definedName name="Pintura.aceite.pared">#REF!</definedName>
    <definedName name="Pintura.Acrilica.Bca.MA">#REF!</definedName>
    <definedName name="Pintura.Acrilica.Ma">#REF!</definedName>
    <definedName name="Pintura.Acrilica.preparada.MA">#REF!</definedName>
    <definedName name="Pintura.Eco.Pupolar">#REF!</definedName>
    <definedName name="Pintura.Epóxica">#REF!</definedName>
    <definedName name="Pintura.epoxica.piscina">[66]Análisis!$D$1562</definedName>
    <definedName name="Pintura.Epoxica.Popular.MA">#REF!</definedName>
    <definedName name="pintura.man.puertas">[65]Análisis!$D$1549</definedName>
    <definedName name="pintura.mant.puertas">[64]Análisis!$D$1164</definedName>
    <definedName name="Pintura.Pared.Exteriores">#REF!</definedName>
    <definedName name="Pintura.pared.Interior">#REF!</definedName>
    <definedName name="pintura.sobre.clavot">[65]Análisis!$D$1556</definedName>
    <definedName name="Pintura.techo">#REF!</definedName>
    <definedName name="PINTURA_ACR_COLOR_PREPARADO">#REF!</definedName>
    <definedName name="PINTURA_ACR_EXT">#REF!</definedName>
    <definedName name="PINTURA_ACR_INT">#REF!</definedName>
    <definedName name="PINTURA_ACRILICA_NOPAÑETE">#REF!</definedName>
    <definedName name="PINTURA_BASE">#REF!</definedName>
    <definedName name="Pintura_Epóxica_Popular">#REF!</definedName>
    <definedName name="Pintura_Epóxica_Popular_2">#N/A</definedName>
    <definedName name="Pintura_Epóxica_Popular_3">#N/A</definedName>
    <definedName name="PINTURA_MANTENIMIENTO">#REF!</definedName>
    <definedName name="PINTURA_OXIDO_ROJO">#REF!</definedName>
    <definedName name="pinturaacriliagls">[30]INSUMO!$D$374</definedName>
    <definedName name="PINTURAACRILICA">[29]Analisis!$F$67</definedName>
    <definedName name="PINTURAACRILICAAND">[67]Analisis!#REF!</definedName>
    <definedName name="pinturaaluminiomallaciclonica">[30]INSUMO!$D$382</definedName>
    <definedName name="PINTURAECONOTE">[28]Analisis!$F$107</definedName>
    <definedName name="PINTURALACA">[28]Analisis!$F$100</definedName>
    <definedName name="PINTURAMANT">[60]Analisis!$F$120</definedName>
    <definedName name="PINTURAMANTAND">[67]Analisis!#REF!</definedName>
    <definedName name="pinturas">#REF!</definedName>
    <definedName name="PINTURASEMIG">[29]Analisis!$F$135</definedName>
    <definedName name="PINTURASEMIGAND">[67]Analisis!#REF!</definedName>
    <definedName name="PINTURASEMIGLOSS">'[102]Analisis Reclamados'!$F$10</definedName>
    <definedName name="pinturasemiglossgl">[30]INSUMO!$D$380</definedName>
    <definedName name="Pinturat">#REF!</definedName>
    <definedName name="PINTURATRAFICO">[28]Analisis!$F$114</definedName>
    <definedName name="PIPORC30X30">#REF!</definedName>
    <definedName name="pipu2">[8]Volumenes!#REF!</definedName>
    <definedName name="pipu3">[8]Volumenes!#REF!</definedName>
    <definedName name="pipu3y">[8]Volumenes!#REF!</definedName>
    <definedName name="pipue2">[8]Volumenes!#REF!</definedName>
    <definedName name="PISCINA" localSheetId="0" hidden="1">{#N/A,#N/A,FALSE,"CDSANFER"}</definedName>
    <definedName name="PISCINA" hidden="1">{#N/A,#N/A,FALSE,"CDSANFER"}</definedName>
    <definedName name="Piscina.Crhist">[45]Análisis!#REF!</definedName>
    <definedName name="Piscina.Losa.Fondo">[45]Análisis!#REF!</definedName>
    <definedName name="Piscina.Muro">[45]Análisis!#REF!</definedName>
    <definedName name="PiscinaKurt">[45]Análisis!#REF!</definedName>
    <definedName name="Pisntura.Piscina">[45]Análisis!#REF!</definedName>
    <definedName name="Piso.Baldosin30x60">[45]Análisis!#REF!</definedName>
    <definedName name="Piso.Ceram">#REF!</definedName>
    <definedName name="Piso.Ceram.Blanca.20x20">#REF!</definedName>
    <definedName name="Piso.Ceram.Boston">[102]Análisis!#REF!</definedName>
    <definedName name="Piso.Ceram.Etrusco.30x30">#REF!</definedName>
    <definedName name="Piso.Ceram.Gres.Piso.Mezc.Antillana">[45]Análisis!#REF!</definedName>
    <definedName name="Piso.Ceram.Imperial.Gris">#REF!</definedName>
    <definedName name="Piso.Ceram.Ines.Gris">#REF!</definedName>
    <definedName name="Piso.Ceram.Nevada.33x33">#REF!</definedName>
    <definedName name="Piso.Ceram.Serv.">[42]Análisis!$D$580</definedName>
    <definedName name="Piso.Ceram.Ultra.Bco.">#REF!</definedName>
    <definedName name="Piso.Cerámica">[45]Análisis!#REF!</definedName>
    <definedName name="Piso.Ceramica.A">[42]Análisis!$D$522</definedName>
    <definedName name="piso.ceramica.antideslizante">#REF!</definedName>
    <definedName name="Piso.Ceramica.B">[42]Análisis!$D$541</definedName>
    <definedName name="Piso.Ceramica.C">[42]Análisis!$D$560</definedName>
    <definedName name="Piso.Cerámica.Importada">#REF!</definedName>
    <definedName name="Piso.Cerámica.Mezc.Antillana">[45]Análisis!#REF!</definedName>
    <definedName name="piso.de.marmol">#REF!</definedName>
    <definedName name="Piso.Granimarmol">#REF!</definedName>
    <definedName name="Piso.Granito.Blanco">#REF!</definedName>
    <definedName name="piso.granito.ext.crema">[42]Análisis!$D$415</definedName>
    <definedName name="piso.granito.ext.rosado">[42]Análisis!$D$427</definedName>
    <definedName name="piso.granito.ext.rozado">[42]Análisis!$D$427</definedName>
    <definedName name="Piso.granito.fondo.blanco">[42]Análisis!$D$449</definedName>
    <definedName name="Piso.granito.fondo.gris">[42]Análisis!$D$460</definedName>
    <definedName name="piso.granito.p.exterior.rojo">[42]Análisis!$D$438</definedName>
    <definedName name="piso.granito.p.exterior.rosado">[42]Análisis!$D$438</definedName>
    <definedName name="Piso.Horm.10cm.Sin.Malla">#REF!</definedName>
    <definedName name="Piso.Horm.Estampado">#REF!</definedName>
    <definedName name="Piso.loseta.cemento.25x25">#REF!</definedName>
    <definedName name="Piso.Madera.Teka">#REF!</definedName>
    <definedName name="Piso.marmol.A.20x40">#REF!</definedName>
    <definedName name="Piso.marmol.A.40x40">#REF!</definedName>
    <definedName name="Piso.Marmol.B.40x40">#REF!</definedName>
    <definedName name="piso.marmol.crema">#REF!</definedName>
    <definedName name="Piso.Mármol.crema">[45]Análisis!#REF!</definedName>
    <definedName name="Piso.marmol.Tipo.B">#REF!</definedName>
    <definedName name="piso.mosaico.25x25">[65]Análisis!$D$1256</definedName>
    <definedName name="piso.porcelanato.40x40">[42]Análisis!$D$491</definedName>
    <definedName name="Piso.Quary.Tile">#REF!</definedName>
    <definedName name="Piso.Vibrazo.Blanco30x30">#REF!</definedName>
    <definedName name="piso_asept">#REF!</definedName>
    <definedName name="Piso_de_ceramica">[39]Precios!$C$38</definedName>
    <definedName name="PISO_GRANITO_FONDO_BCO">#REF!</definedName>
    <definedName name="PISO01">#REF!</definedName>
    <definedName name="PISO09">#REF!</definedName>
    <definedName name="PISOADO50080G">#REF!</definedName>
    <definedName name="PISOADO50080R">#REF!</definedName>
    <definedName name="PISOADO511G">#REF!</definedName>
    <definedName name="PISOADO511R">#REF!</definedName>
    <definedName name="PISOADO604G">#REF!</definedName>
    <definedName name="PISOADO604R">#REF!</definedName>
    <definedName name="PISOADOCLAGRIS">#REF!</definedName>
    <definedName name="PISOADOCLAQUEM">#REF!</definedName>
    <definedName name="PISOADOCLAROJO">#REF!</definedName>
    <definedName name="PISOADOCOLGRIS">#REF!</definedName>
    <definedName name="PISOADOCOLROJO">#REF!</definedName>
    <definedName name="PISOADOMEDGRIS">#REF!</definedName>
    <definedName name="PISOADOMEDQUEM">#REF!</definedName>
    <definedName name="PISOADOMEDROJO">#REF!</definedName>
    <definedName name="pisoasept">'[97]PRESUPUESTO DE TERMINACION'!$G$123</definedName>
    <definedName name="PISOCERAMICA">[29]Analisis!$F$1487</definedName>
    <definedName name="pisofro">[53]Analisis!$E$1227</definedName>
    <definedName name="PISOGRA1233030BCO">#REF!</definedName>
    <definedName name="PISOGRA1233030GRIS">#REF!</definedName>
    <definedName name="PISOGRA1234040BCO">#REF!</definedName>
    <definedName name="PISOGRABOTI4040BCO">#REF!</definedName>
    <definedName name="PISOGRABOTI4040COL">#REF!</definedName>
    <definedName name="pisogranitoblanco30x30">[30]INSUMO!$D$63</definedName>
    <definedName name="PISOGRAPROY4040">#REF!</definedName>
    <definedName name="PISOHFV10">#REF!</definedName>
    <definedName name="PISOLADEXAPEQ">#REF!</definedName>
    <definedName name="PISOLADFERIAPEQ">#REF!</definedName>
    <definedName name="PISOMOSROJ2525">#REF!</definedName>
    <definedName name="PISOPORCELANATO">[29]Analisis!$F$1497</definedName>
    <definedName name="PISOPUL10">#REF!</definedName>
    <definedName name="PISOS">#REF!</definedName>
    <definedName name="PISOS_AN">#REF!</definedName>
    <definedName name="pisos1">#REF!</definedName>
    <definedName name="pisos2">'[31]6.01 Pisos-Ceramica'!#REF!</definedName>
    <definedName name="pisos3">'[31]6.01 Pisos-Ceramica'!#REF!</definedName>
    <definedName name="pisos4">'[31]6.01 Pisos-Ceramica'!#REF!</definedName>
    <definedName name="PITACRILLICA">#REF!</definedName>
    <definedName name="PITECONOMICA">#REF!</definedName>
    <definedName name="pitesmalte">#REF!</definedName>
    <definedName name="PITMANTENIMIENTO">#REF!</definedName>
    <definedName name="pitoxidoverde">#REF!</definedName>
    <definedName name="PITSATINADA">#REF!</definedName>
    <definedName name="pitsemiglos">#REF!</definedName>
    <definedName name="pive2">[8]Volumenes!#REF!</definedName>
    <definedName name="pive3">[8]Volumenes!#REF!</definedName>
    <definedName name="pive3y">[8]Volumenes!#REF!</definedName>
    <definedName name="piven2">[8]Volumenes!#REF!</definedName>
    <definedName name="PL">#REF!</definedName>
    <definedName name="PLADRILLO2X2X8">#REF!</definedName>
    <definedName name="PLADRILLO2X4X8">#REF!</definedName>
    <definedName name="plafon">'[8]anal term'!#REF!</definedName>
    <definedName name="plafon.pvc.hache">#REF!</definedName>
    <definedName name="plafon.pvc.varece">#REF!</definedName>
    <definedName name="plafond.antihumeda">#REF!</definedName>
    <definedName name="Plafond.PVC">#REF!</definedName>
    <definedName name="plafond.sheetrock">'[67]Plafond Sheetrock'!$E$54</definedName>
    <definedName name="plafondasept">'[97]PRESUPUESTO DE TERMINACION'!$G$124</definedName>
    <definedName name="PLAJ4040GRI">#REF!</definedName>
    <definedName name="PLAMPARAFLUORES24">#REF!</definedName>
    <definedName name="PLAMPARAFLUORESSUP2TDIFTRANS">#REF!</definedName>
    <definedName name="Plancha_de_Plywood_4_x8_x3_4">#REF!</definedName>
    <definedName name="Plancha_de_Plywood_4_x8_x3_4_2">#N/A</definedName>
    <definedName name="Plancha_de_Plywood_4_x8_x3_4_3">#N/A</definedName>
    <definedName name="planchaplywood">#REF!</definedName>
    <definedName name="PLANI_01">'[103]Labor FD1'!#REF!</definedName>
    <definedName name="PLANI_03">'[103]Labor FD1'!#REF!</definedName>
    <definedName name="PLANI_04">'[103]Labor FD1'!#REF!</definedName>
    <definedName name="PLANI_06">'[103]Labor FD1'!#REF!</definedName>
    <definedName name="PLANI_07">'[103]Labor FD1'!#REF!</definedName>
    <definedName name="PLANI_08">'[103]Labor FD1'!#REF!</definedName>
    <definedName name="PLANI_09">'[103]Labor FD1'!#REF!</definedName>
    <definedName name="PLANI_10">'[103]Labor FD1'!#REF!</definedName>
    <definedName name="PLANI_11">'[103]Labor FD1'!#REF!</definedName>
    <definedName name="PLANI_12">#REF!</definedName>
    <definedName name="planta.electrica500w">[42]Resumen!$D$25</definedName>
    <definedName name="Planta.Tratamiento">#REF!</definedName>
    <definedName name="PLANTA_ELECTRICA">#REF!</definedName>
    <definedName name="Planta_Eléctrica_para_tesado">#REF!</definedName>
    <definedName name="Planta_Eléctrica_para_tesado_2">#N/A</definedName>
    <definedName name="Planta_Eléctrica_para_tesado_3">#N/A</definedName>
    <definedName name="PLANTASELECT">#REF!</definedName>
    <definedName name="PLASFONES">#REF!</definedName>
    <definedName name="PLASTICO">#REF!</definedName>
    <definedName name="PLATEA">#REF!</definedName>
    <definedName name="Platea.Fundación.Villa">#REF!</definedName>
    <definedName name="platea.piscina">[66]Análisis!$D$200</definedName>
    <definedName name="Plato.Acrilico">#REF!</definedName>
    <definedName name="PLAVADERO1">#REF!</definedName>
    <definedName name="PLAVADERO2">#REF!</definedName>
    <definedName name="plavamanosblancoservicio">#REF!</definedName>
    <definedName name="plavamanosovaladocolor">#REF!</definedName>
    <definedName name="PLAVBCO">#REF!</definedName>
    <definedName name="PLAVBCOPEQ">#REF!</definedName>
    <definedName name="PLAVCOL">#REF!</definedName>
    <definedName name="PLAVOVABCO">#REF!</definedName>
    <definedName name="PLAVOVACOL">#REF!</definedName>
    <definedName name="PLAVPEDCOL">#REF!</definedName>
    <definedName name="PLIGADORA2">#REF!</definedName>
    <definedName name="PLLAVECHORRO12">#REF!</definedName>
    <definedName name="PLLAVECHORRO34">#REF!</definedName>
    <definedName name="PLLAVEPASOBOLA1">#REF!</definedName>
    <definedName name="PLLAVEPASOBOLA112">#REF!</definedName>
    <definedName name="PLLAVEPASOBOLA12">#REF!</definedName>
    <definedName name="PLLAVEPASOBOLA2">#REF!</definedName>
    <definedName name="PLLAVEPASOBOLA212">#REF!</definedName>
    <definedName name="PLLAVEPASOBOLA3">#REF!</definedName>
    <definedName name="PLLAVEPASOBOLA34">#REF!</definedName>
    <definedName name="plmadera1x4">#REF!</definedName>
    <definedName name="plmadera2x4">#REF!</definedName>
    <definedName name="plmadera4x4">#REF!</definedName>
    <definedName name="Plom">[81]INSUMOS!#REF!</definedName>
    <definedName name="PLOMERIA.GENERAL">#REF!</definedName>
    <definedName name="PLOMERO">#REF!</definedName>
    <definedName name="PLOMERO_SOLDADOR">#REF!</definedName>
    <definedName name="PLOMEROAYUDANTE">#REF!</definedName>
    <definedName name="PLOMEROOFICIAL">#REF!</definedName>
    <definedName name="PLOSABARROEXAGDE">#REF!</definedName>
    <definedName name="PLOSABARROEXAGONALPEQUEÑA">#REF!</definedName>
    <definedName name="PLOSABARROFERIAGDE">#REF!</definedName>
    <definedName name="PLOSABARROFERIAPEQ">#REF!</definedName>
    <definedName name="ply">#REF!</definedName>
    <definedName name="PLYW">#REF!</definedName>
    <definedName name="plywoobrasil">#REF!</definedName>
    <definedName name="PLYWOOD">#REF!</definedName>
    <definedName name="PLYWOOD_34_2CARAS">#REF!</definedName>
    <definedName name="Plywood3.4">#REF!</definedName>
    <definedName name="plywood34">[30]INSUMO!$D$109</definedName>
    <definedName name="PM">#REF!</definedName>
    <definedName name="PMALLA38">#REF!</definedName>
    <definedName name="PMALLACAL9HG6">#REF!</definedName>
    <definedName name="PMALLACAL9HG7">#REF!</definedName>
    <definedName name="PMES12COLOR">#REF!</definedName>
    <definedName name="PMES23BCO">#REF!</definedName>
    <definedName name="PMES23GRAVCOL">#REF!</definedName>
    <definedName name="PMES23GRAVGRIS">#REF!</definedName>
    <definedName name="PMES23GRIS">#REF!</definedName>
    <definedName name="PMES4BCO">#REF!</definedName>
    <definedName name="PMESSUPBCO">#REF!</definedName>
    <definedName name="PMOSAICO25X25ROJO">#REF!</definedName>
    <definedName name="PMOSAICOGRAVILLA30X30BLANCO">#REF!</definedName>
    <definedName name="PMOSAICOGRAVILLA30X30GRIS">#REF!</definedName>
    <definedName name="PMOSAICOGRAVILLA30X30ROJO">#REF!</definedName>
    <definedName name="PMOSAICOGRAVILLA30X30SUPERBLANCO">#REF!</definedName>
    <definedName name="PMOSAICOGRAVILLA30X30SUPERCOLOR">#REF!</definedName>
    <definedName name="PMOSAICOGRAVILLA30X30SUPERGRIS">#REF!</definedName>
    <definedName name="PO.METDECK">'[52]PU de presup.'!$F$66</definedName>
    <definedName name="PO.TOP.METD.">'[52]PU de presup.'!$F$77</definedName>
    <definedName name="POA">#REF!</definedName>
    <definedName name="Poblado.Columnas">[45]Análisis!#REF!</definedName>
    <definedName name="Poblado.Comercial">#REF!</definedName>
    <definedName name="Poblado.Zap.Columna">[45]Análisis!#REF!</definedName>
    <definedName name="poi_3_1" hidden="1">#REF!</definedName>
    <definedName name="poiu" hidden="1">#REF!</definedName>
    <definedName name="pol">#REF!</definedName>
    <definedName name="pold">#REF!</definedName>
    <definedName name="poli">'[18]Pres. '!$E$17</definedName>
    <definedName name="poli2">'[18]Pres. '!$E$57</definedName>
    <definedName name="por">'[18]Pres. '!#REF!</definedName>
    <definedName name="porcela">#REF!</definedName>
    <definedName name="Porcelanato">#REF!</definedName>
    <definedName name="Porcelanato30x60">[42]Análisis!$D$512</definedName>
    <definedName name="porcent.herram.equi.asfalto">#REF!</definedName>
    <definedName name="porcent.herram.equi.mov.tier">#REF!</definedName>
    <definedName name="porcent.herram.equi.obra.arte">#REF!</definedName>
    <definedName name="porcent.herram.equi.obra.arte.tub">#REF!</definedName>
    <definedName name="porcent.mat.gastable">#REF!</definedName>
    <definedName name="porcentaje">#REF!</definedName>
    <definedName name="porcentaje_2">"$#REF!.$J$12"</definedName>
    <definedName name="porcentaje_3">"$#REF!.$J$12"</definedName>
    <definedName name="PORCENTAJES_DEL_CONTRATO">#REF!</definedName>
    <definedName name="porciento">#REF!</definedName>
    <definedName name="port" hidden="1">#REF!</definedName>
    <definedName name="PORTACANDADO">#REF!</definedName>
    <definedName name="post">'[87]Trabajos Generales'!$F$4</definedName>
    <definedName name="POSTE_HA_25_CUAD">#REF!</definedName>
    <definedName name="POSTE_HA_30_CUAD">#REF!</definedName>
    <definedName name="POSTE_HA_35_CUAD">#REF!</definedName>
    <definedName name="POSTE_HA_40_CUAD">#REF!</definedName>
    <definedName name="postmagueyal">'[87]Trabajos Generales'!$C$8</definedName>
    <definedName name="POZO10">#REF!</definedName>
    <definedName name="POZO8">#REF!</definedName>
    <definedName name="POZOS">#REF!</definedName>
    <definedName name="PP">#REF!</definedName>
    <definedName name="PPAL1123CDOB">#REF!</definedName>
    <definedName name="PPAL1123CSENC">#REF!</definedName>
    <definedName name="PPALACUADRADA">#REF!</definedName>
    <definedName name="PPALAREDONDA">#REF!</definedName>
    <definedName name="PPANEL12A24">#REF!</definedName>
    <definedName name="PPANEL2A4">#REF!</definedName>
    <definedName name="PPANEL4A8">#REF!</definedName>
    <definedName name="PPANEL6A12">#REF!</definedName>
    <definedName name="PPANEL8A16">#REF!</definedName>
    <definedName name="PPANRLCON100">#REF!</definedName>
    <definedName name="PPANRLCON60">#REF!</definedName>
    <definedName name="PPARAGOMA">#REF!</definedName>
    <definedName name="PPD">#REF!</definedName>
    <definedName name="PPERFIL112X112">#REF!</definedName>
    <definedName name="PPERFIL1X1">#REF!</definedName>
    <definedName name="PPERFIL1X2">#REF!</definedName>
    <definedName name="PPERFIL2X2">#REF!</definedName>
    <definedName name="PPERFIL2X3">#REF!</definedName>
    <definedName name="PPERFIL2X4">#REF!</definedName>
    <definedName name="PPERFIL3X3">#REF!</definedName>
    <definedName name="PPERFIL4X4">#REF!</definedName>
    <definedName name="PPERFILHG112X112">#REF!</definedName>
    <definedName name="PPERFILHG2X2">#REF!</definedName>
    <definedName name="PPERFILHG2X3">#REF!</definedName>
    <definedName name="PPERFILHG34X34">#REF!</definedName>
    <definedName name="PPIEPAVDGVE25">#REF!</definedName>
    <definedName name="PPIEPAVG15">#REF!</definedName>
    <definedName name="PPIEPAVG3">#REF!</definedName>
    <definedName name="PPINTACRIBCO">#REF!</definedName>
    <definedName name="PPINTACRIEXT">#REF!</definedName>
    <definedName name="PPINTEPOX">#REF!</definedName>
    <definedName name="PPINTMAN">#REF!</definedName>
    <definedName name="PPLA112X14">#REF!</definedName>
    <definedName name="PPLA12X18">#REF!</definedName>
    <definedName name="PPLA12X316">#REF!</definedName>
    <definedName name="PPLA2X14">#REF!</definedName>
    <definedName name="PPLA34X14">#REF!</definedName>
    <definedName name="PPLA34X316">#REF!</definedName>
    <definedName name="PPLA3X14">#REF!</definedName>
    <definedName name="PPLA4X14">#REF!</definedName>
    <definedName name="PPUERTAENR">#REF!</definedName>
    <definedName name="PRASTRILLO">#REF!</definedName>
    <definedName name="Pre">[99]Presup.!#REF!</definedName>
    <definedName name="pre_abrasadera_1.5pulg">[43]PRE!$F$213</definedName>
    <definedName name="pre_abrasadera_1pulg">[43]PRE!$F$220</definedName>
    <definedName name="pre_abrasadera_2pulg">[43]PRE!$F$206</definedName>
    <definedName name="pre_abrasadera_3pulg">[43]PRE!$F$199</definedName>
    <definedName name="pre_abrasadera_4pulg">[43]PRE!$F$192</definedName>
    <definedName name="pre_asiento_arena">#REF!</definedName>
    <definedName name="pre_blocks_6pulg">[43]PRE!$F$112</definedName>
    <definedName name="pre_blocks_8pulg">[43]PRE!$F$122</definedName>
    <definedName name="pre_bote">#REF!</definedName>
    <definedName name="pre_colg_0.5pulg">#REF!</definedName>
    <definedName name="pre_colg_0.75pulg">#REF!</definedName>
    <definedName name="pre_colg_1.5pulg">#REF!</definedName>
    <definedName name="pre_colg_1pulg">#REF!</definedName>
    <definedName name="pre_colg_2pulg">#REF!</definedName>
    <definedName name="pre_colg_3pulg">#REF!</definedName>
    <definedName name="pre_colg_4pulg">#REF!</definedName>
    <definedName name="pre_excavacion">#REF!</definedName>
    <definedName name="PRE_FASE_I">#REF!</definedName>
    <definedName name="PRE_FASE_I_II">#REF!</definedName>
    <definedName name="PRE_FASE_II">#REF!</definedName>
    <definedName name="pre_fino_fondo">[43]PRE!$F$135</definedName>
    <definedName name="pre_hormigon_124">#REF!</definedName>
    <definedName name="pre_losa_fondo">[43]PRE!$F$71</definedName>
    <definedName name="pre_losa_techo">[43]PRE!$F$78</definedName>
    <definedName name="pre_mortero_13">[43]PRE!$F$58</definedName>
    <definedName name="pre_mortero_14">[43]PRE!$F$65</definedName>
    <definedName name="pre_muro_ha">[43]PRE!$F$102</definedName>
    <definedName name="pre_pañete">[43]PRE!$F$129</definedName>
    <definedName name="pre_relleno">#REF!</definedName>
    <definedName name="pre_sold_pp_0.375pulg">[43]PRE!$F$269</definedName>
    <definedName name="pre_sold_pp_0.5pulg">[43]PRE!$F$263</definedName>
    <definedName name="pre_sold_pp_0.75pulg">[43]PRE!$F$257</definedName>
    <definedName name="pre_sold_pp_1.5pulg">[43]PRE!$F$245</definedName>
    <definedName name="pre_sold_pp_1pulg">[43]PRE!$F$251</definedName>
    <definedName name="pre_sold_pp_2pulg">[43]PRE!$F$239</definedName>
    <definedName name="pre_sold_pp_3pulg">[43]PRE!$F$233</definedName>
    <definedName name="pre_sold_pp_4pulg">[43]PRE!$F$227</definedName>
    <definedName name="pre_viga_ha">[43]PRE!$F$90</definedName>
    <definedName name="Preaviso_despues_1año">#REF!</definedName>
    <definedName name="Preaviso_despues_1mes">#REF!</definedName>
    <definedName name="Preaviso_despues_6mes">#REF!</definedName>
    <definedName name="PREC._UNITARIO">#N/A</definedName>
    <definedName name="preci">#REF!</definedName>
    <definedName name="precii">#REF!</definedName>
    <definedName name="preciii">#REF!</definedName>
    <definedName name="preciiii">#REF!</definedName>
    <definedName name="PRECIO">#REF!</definedName>
    <definedName name="precio2">#REF!</definedName>
    <definedName name="precios">#REF!</definedName>
    <definedName name="precios2">#REF!</definedName>
    <definedName name="PREJASLIV">#REF!</definedName>
    <definedName name="PREJASREF">#REF!</definedName>
    <definedName name="preli">#REF!</definedName>
    <definedName name="prelii">#REF!</definedName>
    <definedName name="preliii">#REF!</definedName>
    <definedName name="preliiii">#REF!</definedName>
    <definedName name="preparacionterreno">'[30]MANO DE OBRA'!$D$90</definedName>
    <definedName name="PREPARARPISO">#REF!</definedName>
    <definedName name="Pres.actual">ROW(#REF!)</definedName>
    <definedName name="PRES.COTUI">[29]Analisis!$E$1466</definedName>
    <definedName name="PRES_DESAGUES">#REF!</definedName>
    <definedName name="PRES_ESCALERAS">#REF!</definedName>
    <definedName name="PRES_FINO">#REF!</definedName>
    <definedName name="PRES_GASTOS">#REF!</definedName>
    <definedName name="PRES_HORMIGON">#REF!</definedName>
    <definedName name="PRES_M._TIERRAS">#REF!</definedName>
    <definedName name="PRES_MISCEL.">#REF!</definedName>
    <definedName name="PRES_MUROS">#REF!</definedName>
    <definedName name="PRES_OTROS">#REF!</definedName>
    <definedName name="PRES_PAÑETE">#REF!</definedName>
    <definedName name="PRES_PINTURAS">#REF!</definedName>
    <definedName name="PRES_PISOS">#REF!</definedName>
    <definedName name="PRES_PLAFONES">#REF!</definedName>
    <definedName name="PRES_REPLANTEO">#REF!</definedName>
    <definedName name="PRES_REVEST.">#REF!</definedName>
    <definedName name="PRES_TOTAL">#REF!</definedName>
    <definedName name="PRES_VENTANAS">#REF!</definedName>
    <definedName name="PRESENT">'[103]Labor FD1'!#REF!</definedName>
    <definedName name="Presup">[104]Senalizacion!#REF!</definedName>
    <definedName name="PRESUPUESTO">#REF!</definedName>
    <definedName name="Presupuesto_Maternidad">#REF!</definedName>
    <definedName name="presupuestoc1">#REF!</definedName>
    <definedName name="presupuestoc2">#REF!</definedName>
    <definedName name="PRESUPUESTOJJJ">#REF!</definedName>
    <definedName name="PRETEADO">#REF!</definedName>
    <definedName name="preteja">#REF!</definedName>
    <definedName name="PRETEPI">#REF!</definedName>
    <definedName name="PRIMA">#REF!</definedName>
    <definedName name="PRIMA_2">"$#REF!.$M$38"</definedName>
    <definedName name="PRIMA_3">"$#REF!.$M$38"</definedName>
    <definedName name="Prima_mecla_tetraetilo">#REF!</definedName>
    <definedName name="Primer.Biocida.Popular">#REF!</definedName>
    <definedName name="primero">#REF!</definedName>
    <definedName name="Princ">#REF!</definedName>
    <definedName name="PRINT_AREA_MI">#REF!</definedName>
    <definedName name="Print_Area_Reset">OFFSET(Full_Print,0,0,Last_Row)</definedName>
    <definedName name="PRINT_TITLES_MI">#REF!</definedName>
    <definedName name="printarea">#REF!</definedName>
    <definedName name="pro" localSheetId="0" hidden="1">{"DECIMAL",#N/A,FALSE,"02"}</definedName>
    <definedName name="pro" hidden="1">{"DECIMAL",#N/A,FALSE,"02"}</definedName>
    <definedName name="Progress" localSheetId="0" hidden="1">{#N/A,#N/A,FALSE,"Monthly report";#N/A,#N/A,FALSE,"M.R. UEM";#N/A,#N/A,FALSE,"M.R. VCM"}</definedName>
    <definedName name="Progress" hidden="1">{#N/A,#N/A,FALSE,"Monthly report";#N/A,#N/A,FALSE,"M.R. UEM";#N/A,#N/A,FALSE,"M.R. VCM"}</definedName>
    <definedName name="PROMEDIO">#REF!</definedName>
    <definedName name="PROMEDIO_11">#REF!</definedName>
    <definedName name="PROMEDIO_12">#REF!</definedName>
    <definedName name="PROP">#REF!</definedName>
    <definedName name="protec">'[18]Pres. '!#REF!</definedName>
    <definedName name="protev">[53]Analisis!$E$1309</definedName>
    <definedName name="PROV">'[105]RESUMEN POR PROVINCIA'!$A$5:$B$36</definedName>
    <definedName name="provincia">#REF!</definedName>
    <definedName name="PROY">#REF!</definedName>
    <definedName name="PROYECTADA">[29]Analisis!$E$161</definedName>
    <definedName name="Proyecto">#REF!</definedName>
    <definedName name="PROYECTO__RECONSTRUCCION_CARRETARA_SAN_CRISTOBAL_VILLA_ALTAGRACIA__HATO_DAMAS_EL_BADEN" localSheetId="0">Todas las Hojas !$A$1:$G$3</definedName>
    <definedName name="PROYECTO__RECONSTRUCCION_CARRETARA_SAN_CRISTOBAL_VILLA_ALTAGRACIA__HATO_DAMAS_EL_BADEN">Todas las Hojas !$A$1:$G$3</definedName>
    <definedName name="prticos">#REF!</definedName>
    <definedName name="prticos_2">#N/A</definedName>
    <definedName name="prticos_3">#N/A</definedName>
    <definedName name="Prueba_en_Compactación_con_equipo">#REF!</definedName>
    <definedName name="PSILICOOLCRI">#REF!</definedName>
    <definedName name="PSOLDADURA">#REF!</definedName>
    <definedName name="PSTYROF2X4X1">#REF!</definedName>
    <definedName name="PSW" hidden="1">#REF!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  <definedName name="PSWSeries_4_0_Values" hidden="1">#REF!</definedName>
    <definedName name="PSWSeries_4_01_Vlaues" hidden="1">#REF!</definedName>
    <definedName name="PSWSeries_5_0_Values" hidden="1">#REF!</definedName>
    <definedName name="PTABLETAAMARILLA">#REF!</definedName>
    <definedName name="PTABLETAGRIS">#REF!</definedName>
    <definedName name="PTABLETAQUEMADA">#REF!</definedName>
    <definedName name="PTABLETAROJA">#REF!</definedName>
    <definedName name="PTAFRANCAOBA">#REF!</definedName>
    <definedName name="PTAFRANCAOBAM2">#REF!</definedName>
    <definedName name="PTAFRANROBLE">#REF!</definedName>
    <definedName name="PTAPAC24INTPVC">#REF!</definedName>
    <definedName name="PTAPAC24MET">#REF!</definedName>
    <definedName name="PTAPAC24TCMET">#REF!</definedName>
    <definedName name="PTAPAC24TCPVC">#REF!</definedName>
    <definedName name="PTAPANCORCAOBA">#REF!</definedName>
    <definedName name="PTAPANCORCAOBA2.3X8.4">#REF!</definedName>
    <definedName name="PTAPANCORCAOBA3X8.4">#REF!</definedName>
    <definedName name="PTAPANCORCAOBAM2">#REF!</definedName>
    <definedName name="PTAPANCORPINO">#REF!</definedName>
    <definedName name="PTAPANCORPINOM2">#REF!</definedName>
    <definedName name="PTAPANCORROBLE">#REF!</definedName>
    <definedName name="PTAPANESPCAOBA">#REF!</definedName>
    <definedName name="PTAPANESPCAOBAM2">#REF!</definedName>
    <definedName name="PTAPANESPROBLE">#REF!</definedName>
    <definedName name="PTAPANVAIVENCAOBA">#REF!</definedName>
    <definedName name="PTAPANVAIVENCAOBAM2">#REF!</definedName>
    <definedName name="PTAPANVAIVENROBLE">#REF!</definedName>
    <definedName name="PTAPLY">#REF!</definedName>
    <definedName name="PTAPLYM2">#REF!</definedName>
    <definedName name="PTC110PISO">#REF!</definedName>
    <definedName name="PTEJA16">#REF!</definedName>
    <definedName name="PTEJA16ESP">#REF!</definedName>
    <definedName name="PTEJA18">#REF!</definedName>
    <definedName name="PTEJA18ESP">#REF!</definedName>
    <definedName name="PTEJATIPOS">#REF!</definedName>
    <definedName name="PTERM114">#REF!</definedName>
    <definedName name="pti">#REF!</definedName>
    <definedName name="ptii">#REF!</definedName>
    <definedName name="ptiii">#REF!</definedName>
    <definedName name="ptiiii">#REF!</definedName>
    <definedName name="PTIMBRECORRIENTE">#REF!</definedName>
    <definedName name="PTINA">#REF!</definedName>
    <definedName name="PTOREXAASB">#REF!</definedName>
    <definedName name="PTPACISAL2424">#REF!</definedName>
    <definedName name="PTPACISTOLA3030">#REF!</definedName>
    <definedName name="PTUBOHG112X15">#REF!</definedName>
    <definedName name="PTUBOHG114X20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">#REF!</definedName>
    <definedName name="puab1ho2">[8]Volumenes!#REF!</definedName>
    <definedName name="puab1ho3">[8]Volumenes!#REF!</definedName>
    <definedName name="PUAB2HO">#REF!</definedName>
    <definedName name="puab2ho2">[8]Volumenes!#REF!</definedName>
    <definedName name="puab2ho3">[8]Volumenes!#REF!</definedName>
    <definedName name="PUABIHO">#REF!</definedName>
    <definedName name="PUACERASHORMIGON">#REF!</definedName>
    <definedName name="PUACERASHORMIGON_2">#N/A</definedName>
    <definedName name="puacero">#REF!</definedName>
    <definedName name="PUACERO_1_2_GRADO40">#REF!</definedName>
    <definedName name="PUACERO_1_2_GRADO40_2">#N/A</definedName>
    <definedName name="PUACERO_1_4_GRADO40">#REF!</definedName>
    <definedName name="PUACERO_1_4_GRADO40_2">#N/A</definedName>
    <definedName name="PUACERO_1_GRADO40">#REF!</definedName>
    <definedName name="PUACERO_1_GRADO40_2">#N/A</definedName>
    <definedName name="PUACERO_3_4_GRADO40">#REF!</definedName>
    <definedName name="PUACERO_3_4_GRADO40_2">#N/A</definedName>
    <definedName name="PUACERO_3_8_GRADO40">#REF!</definedName>
    <definedName name="PUACERO_3_8_GRADO40_2">#N/A</definedName>
    <definedName name="PUADOQUINCLASICOGRIS_10X20X20">#REF!</definedName>
    <definedName name="PUADOQUINCLASICOGRIS_10X20X20_2">#N/A</definedName>
    <definedName name="Pualdo">#REF!</definedName>
    <definedName name="pualse">#REF!</definedName>
    <definedName name="PUALVIDR">[8]puertas!#REF!</definedName>
    <definedName name="pubañ2">[8]Volumenes!#REF!</definedName>
    <definedName name="pubañ3">[8]Volumenes!#REF!</definedName>
    <definedName name="PUBAÑO">#REF!</definedName>
    <definedName name="pubaranda">#REF!</definedName>
    <definedName name="pubaranda_2">#N/A</definedName>
    <definedName name="pubaranda_3">#N/A</definedName>
    <definedName name="PUBLOQUES_4_ACERO_0.80">#REF!</definedName>
    <definedName name="PUBLOQUES_4_ACERO_0.80_2">#N/A</definedName>
    <definedName name="PUBLOQUES_6_ACERO_0.80">#REF!</definedName>
    <definedName name="PUBLOQUES_6_ACERO_0.80_2">#N/A</definedName>
    <definedName name="PUBLOQUES_8_ACERO_0.80">#REF!</definedName>
    <definedName name="PUBLOQUES_8_ACERO_0.80_2">#N/A</definedName>
    <definedName name="PUBLOQUES_8_ACERO_0.80_HOYOSLLENOS">#REF!</definedName>
    <definedName name="PUBLOQUES_8_ACERO_0.80_HOYOSLLENOS_2">#N/A</definedName>
    <definedName name="PUBLOQUESDE_8_ACERO_A_0.40_HOYOSLLENOS">#REF!</definedName>
    <definedName name="PUBLOQUESDE_8_ACERO_A_0.40_HOYOSLLENOS_2">#N/A</definedName>
    <definedName name="pucabezales">#REF!</definedName>
    <definedName name="PUCALICHE">#REF!</definedName>
    <definedName name="PUCALICHE_2">#N/A</definedName>
    <definedName name="PUCAMARAINSPECCION">#REF!</definedName>
    <definedName name="PUCAMARAINSPECCION_2">#N/A</definedName>
    <definedName name="PUCANTOS">#REF!</definedName>
    <definedName name="PUCANTOS_2">#N/A</definedName>
    <definedName name="PUCARETEO">#REF!</definedName>
    <definedName name="PUCARETEO_2">#N/A</definedName>
    <definedName name="pucastingbed">#REF!</definedName>
    <definedName name="PUCEMENTO">#REF!</definedName>
    <definedName name="PUCERAMICA15X15PARED">#REF!</definedName>
    <definedName name="PUCERAMICA30X30PARED">#REF!</definedName>
    <definedName name="PUCERAMICA30X30PARED_2">#N/A</definedName>
    <definedName name="PUCERAMICAITALIANAPARED">#REF!</definedName>
    <definedName name="PUCERAMICAITALIANAPARED_2">#N/A</definedName>
    <definedName name="PUCISTERNA">#REF!</definedName>
    <definedName name="PUCOEAP">#REF!</definedName>
    <definedName name="PUCOLUMNAS_C1">#REF!</definedName>
    <definedName name="PUCOLUMNAS_C10">#REF!</definedName>
    <definedName name="PUCOLUMNAS_C11">#REF!</definedName>
    <definedName name="PUCOLUMNAS_C12">#REF!</definedName>
    <definedName name="PUCOLUMNAS_C2">#REF!</definedName>
    <definedName name="PUCOLUMNAS_C2_2">#N/A</definedName>
    <definedName name="PUCOLUMNAS_C3">#REF!</definedName>
    <definedName name="PUCOLUMNAS_C3_2">#N/A</definedName>
    <definedName name="PUCOLUMNAS_C4">#REF!</definedName>
    <definedName name="PUCOLUMNAS_C4_2">#N/A</definedName>
    <definedName name="PUCOLUMNAS_C9">#REF!</definedName>
    <definedName name="PUCOLUMNAS_CC">#REF!</definedName>
    <definedName name="PUCOLUMNAS_CC_2">#N/A</definedName>
    <definedName name="PUCOLUMNAS_CC1">#REF!</definedName>
    <definedName name="PUCOLUMNAS_CC1_2">#N/A</definedName>
    <definedName name="PUCOLUMNASASCENSOR">#REF!</definedName>
    <definedName name="PUCOLUMNASASCENSOR_2">#N/A</definedName>
    <definedName name="PUCONTEN">#REF!</definedName>
    <definedName name="PUDINTEL_10X20">#REF!</definedName>
    <definedName name="PUDINTEL_10X20_2">#N/A</definedName>
    <definedName name="PUDINTEL_15X40">#REF!</definedName>
    <definedName name="PUDINTEL_15X40_2">#N/A</definedName>
    <definedName name="PUDINTEL_20X40">#REF!</definedName>
    <definedName name="PUDINTEL_20X40_2">#N/A</definedName>
    <definedName name="PUEPVC">#REF!</definedName>
    <definedName name="Puerta.Apanelada.Pino">[45]Análisis!#REF!</definedName>
    <definedName name="Puerta.Caoba.Vidrio">[45]Análisis!#REF!</definedName>
    <definedName name="Puerta.Closet">[45]Análisis!#REF!</definedName>
    <definedName name="Puerta.closet.caoba">#REF!</definedName>
    <definedName name="puerta.enrollable.p.moteles">[42]Insumos!$E$42</definedName>
    <definedName name="Puerta.entrada.caoba">#REF!</definedName>
    <definedName name="Puerta.interior.caoba">#REF!</definedName>
    <definedName name="Puerta.Pino.Vidrio">[45]Análisis!#REF!</definedName>
    <definedName name="Puerta.Plywood">[45]Análisis!#REF!</definedName>
    <definedName name="Puerta_Corred._Alum__Anod._Bce._Vid._Mart._Nor.">#REF!</definedName>
    <definedName name="Puerta_Corred._Alum__Anod._Bce._Vid._Transp.">#REF!</definedName>
    <definedName name="Puerta_Corred._Alum__Anod._Nor._Vid._Bce._Liso">#REF!</definedName>
    <definedName name="Puerta_Corred._Alum__Anod._Nor._Vid._Bce._Mart.">#REF!</definedName>
    <definedName name="Puerta_Corred._Alum__Anod._Nor._Vid._Transp.">#REF!</definedName>
    <definedName name="Puerta_corrediza___BCE._VID._TRANSP.">#REF!</definedName>
    <definedName name="Puerta_corrediza___BCE._VID._TRANSP._LISO">#REF!</definedName>
    <definedName name="Puerta_de_Pino_Apanelada">#REF!</definedName>
    <definedName name="PUERTA_PANEL_PINO">#REF!</definedName>
    <definedName name="PUERTA_PINO">#REF!</definedName>
    <definedName name="Puerta_Pino_Americano_Tratado">#REF!</definedName>
    <definedName name="PUERTA_PLYWOOD">#REF!</definedName>
    <definedName name="PUERTACA">#REF!</definedName>
    <definedName name="PUERTACAESP">#REF!</definedName>
    <definedName name="PUERTACAFRAN">#REF!</definedName>
    <definedName name="Puertap">#REF!</definedName>
    <definedName name="PUERTAPERF1X1YMALLA1CONTRA">#REF!</definedName>
    <definedName name="PUERTAPI">#REF!</definedName>
    <definedName name="PUERTAPI802102PAN">#REF!</definedName>
    <definedName name="PUERTAPI8021046PAN">#REF!</definedName>
    <definedName name="PUERTAPLE86210CRIS">#REF!</definedName>
    <definedName name="PUERTAPLY">#REF!</definedName>
    <definedName name="PuertaPVC.1.50">#REF!</definedName>
    <definedName name="PuertaPVC.180">#REF!</definedName>
    <definedName name="PUERTAS">#REF!</definedName>
    <definedName name="Puertas.comerciales">#REF!</definedName>
    <definedName name="Puertas.Corredizas">#REF!</definedName>
    <definedName name="Puertas_de_Pino_T_Francesa">#REF!</definedName>
    <definedName name="Puertas_de_Plywood">#REF!</definedName>
    <definedName name="Puertas_de_Plywood_3_16">#REF!</definedName>
    <definedName name="Puertas_Pino_Apanelada">#REF!</definedName>
    <definedName name="Puertasc">#REF!</definedName>
    <definedName name="Puertasp">#REF!</definedName>
    <definedName name="puerto" hidden="1">#REF!</definedName>
    <definedName name="puertpino">'[18]Pres. '!#REF!</definedName>
    <definedName name="PUFINOTECHOINCLINADO">#REF!</definedName>
    <definedName name="PUFINOTECHOINCLINADO_2">#N/A</definedName>
    <definedName name="PUFINOTECHOPLANO">#REF!</definedName>
    <definedName name="PUFINOTECHOPLANO_2">#N/A</definedName>
    <definedName name="PUGOTEROSCOLGANTES">#REF!</definedName>
    <definedName name="PUGOTEROSCOLGANTES_2">#N/A</definedName>
    <definedName name="PUHORMIGON_1_2_4">#REF!</definedName>
    <definedName name="PUHORMIGON_1_2_4_2">#N/A</definedName>
    <definedName name="PUHORMIGON1_3_5">#REF!</definedName>
    <definedName name="PUHORMIGON1_3_5_2">#N/A</definedName>
    <definedName name="puhormigon280">#REF!</definedName>
    <definedName name="PUHORMIGONCICLOPEO">#REF!</definedName>
    <definedName name="PUHORMIGONCICLOPEO_2">#N/A</definedName>
    <definedName name="PUHORMIGONSIMPLE210">#REF!</definedName>
    <definedName name="PUHORMIGONSIMPLE210_2">#N/A</definedName>
    <definedName name="puinyeccion">#REF!</definedName>
    <definedName name="PULESC">#REF!</definedName>
    <definedName name="pulgm">#REF!</definedName>
    <definedName name="pulido">'[86]Pres. Adic.Y'!$E$76</definedName>
    <definedName name="Pulido.Mrmol">#REF!</definedName>
    <definedName name="Pulido_y_Brillado____De_Luxe">#REF!</definedName>
    <definedName name="Pulido_y_Brillado_de_Piso">#REF!</definedName>
    <definedName name="PULIDO_Y_BRILLADO_ESCALON">#REF!</definedName>
    <definedName name="PULIDOYBRILLADO">[60]Analisis!$E$1552</definedName>
    <definedName name="PULIDOyBRILLADO_TC">#REF!</definedName>
    <definedName name="PULISTELOS1_2BAÑOS">#REF!</definedName>
    <definedName name="PULISTELOS1_2BAÑOS_2">#N/A</definedName>
    <definedName name="PULISTELOSBAÑOS">#REF!</definedName>
    <definedName name="PULISTELOSBAÑOS_2">#N/A</definedName>
    <definedName name="PULMES">#REF!</definedName>
    <definedName name="PULOSA">#REF!</definedName>
    <definedName name="PULOSA_2">#N/A</definedName>
    <definedName name="pulosaaproche">#REF!</definedName>
    <definedName name="pulosacalzada">#REF!</definedName>
    <definedName name="PULREPPVIEJO">#REF!</definedName>
    <definedName name="PULSUPER">#REF!</definedName>
    <definedName name="PULYCRISTAL">#REF!</definedName>
    <definedName name="PULYSAL">#REF!</definedName>
    <definedName name="PUMADERA">#REF!</definedName>
    <definedName name="PUMEZCLACALARENAPISOS">#REF!</definedName>
    <definedName name="PUMEZCLACALARENAPISOS_2">#N/A</definedName>
    <definedName name="PUMORTERO1_1">#REF!</definedName>
    <definedName name="PUMORTERO1_10COLOCARPISOS">#REF!</definedName>
    <definedName name="PUMORTERO1_10COLOCARPISOS_2">#N/A</definedName>
    <definedName name="PUMORTERO1_2">#REF!</definedName>
    <definedName name="PUMORTERO1_2_2">#N/A</definedName>
    <definedName name="PUMORTERO1_3">#REF!</definedName>
    <definedName name="PUMORTERO1_3_2">#N/A</definedName>
    <definedName name="PUMORTERO1_4PARAPAÑETE">#REF!</definedName>
    <definedName name="PUMORTERO1_4PARAPAÑETE_2">#N/A</definedName>
    <definedName name="PUMORTERO1_5DE1_3">#REF!</definedName>
    <definedName name="PUMORTERO1_5DE1_3_2">#N/A</definedName>
    <definedName name="PUMURO_M1">#REF!</definedName>
    <definedName name="PUMURO_M1_2">#N/A</definedName>
    <definedName name="PUMURO_M2">#REF!</definedName>
    <definedName name="PUMURO_M2_2">#N/A</definedName>
    <definedName name="punewjersey">#REF!</definedName>
    <definedName name="puntalesalquilado">[30]INSUMO!$D$71</definedName>
    <definedName name="puñ">'[18]Pres. '!#REF!</definedName>
    <definedName name="PUPAÑETEMAESTREADOEXTERIOR">#REF!</definedName>
    <definedName name="PUPAÑETEMAESTREADOEXTERIOR_2">#N/A</definedName>
    <definedName name="PUPAÑETEMAESTREADOINTERIOR">#REF!</definedName>
    <definedName name="PUPAÑETEMAESTREADOINTERIOR_2">#N/A</definedName>
    <definedName name="PUPAÑETEPULIDO">#REF!</definedName>
    <definedName name="PUPAÑETEPULIDO_2">#N/A</definedName>
    <definedName name="PUPAÑETETECHO">#REF!</definedName>
    <definedName name="PUPINTURAACRILICAEXTERIOR">#REF!</definedName>
    <definedName name="PUPINTURAACRILICAINTERIOR">#REF!</definedName>
    <definedName name="PUPINTURACAL">#REF!</definedName>
    <definedName name="PUPINTURAMANTENIMIENTO">#REF!</definedName>
    <definedName name="PUPISOCERAMICA_33X33">#REF!</definedName>
    <definedName name="PUPISOCERAMICA_33X33_2">#N/A</definedName>
    <definedName name="PUPISOCERAMICACRIOLLA20X20">#REF!</definedName>
    <definedName name="PUPISOGRANITO_40X40">#REF!</definedName>
    <definedName name="PUPISOGRANITO_40X40_2">#N/A</definedName>
    <definedName name="PURAMPAESCALERA">#REF!</definedName>
    <definedName name="PURAMPAESCALERA_2">#N/A</definedName>
    <definedName name="PUREPLANTEO">#REF!</definedName>
    <definedName name="PUREPLANTEO_2">#N/A</definedName>
    <definedName name="purta">[8]Volumenes!#REF!</definedName>
    <definedName name="PUSEPTICO">#REF!</definedName>
    <definedName name="putabletas">#REF!</definedName>
    <definedName name="PUTRAMPADEGRASA">#REF!</definedName>
    <definedName name="PUTRAMPADEGRASA_2">#N/A</definedName>
    <definedName name="PUVIGA">#REF!</definedName>
    <definedName name="puvigastransversales">#REF!</definedName>
    <definedName name="PUZABALETAPISO">#REF!</definedName>
    <definedName name="PUZABALETAPISO_2">#N/A</definedName>
    <definedName name="PUZABALETAS">#REF!</definedName>
    <definedName name="PUZABALETAS_2">#N/A</definedName>
    <definedName name="PUZAPATACOLUMNAS_C1">#REF!</definedName>
    <definedName name="PUZAPATACOLUMNAS_C1_2">#N/A</definedName>
    <definedName name="PUZAPATACOLUMNAS_C2">#REF!</definedName>
    <definedName name="PUZAPATACOLUMNAS_C2_2">#N/A</definedName>
    <definedName name="PUZAPATACOLUMNAS_C3">#REF!</definedName>
    <definedName name="PUZAPATACOLUMNAS_C3_2">#N/A</definedName>
    <definedName name="PUZAPATACOLUMNAS_C4">#REF!</definedName>
    <definedName name="PUZAPATACOLUMNAS_C4_2">#N/A</definedName>
    <definedName name="PUZAPATACOLUMNAS_CC">#REF!</definedName>
    <definedName name="PUZAPATACOLUMNAS_CC_2">#N/A</definedName>
    <definedName name="PUZAPATACOLUMNAS_CT">#REF!</definedName>
    <definedName name="PUZAPATACOLUMNAS_CT_2">#N/A</definedName>
    <definedName name="PUZAPATACOMBINADA_C1_C12">#REF!</definedName>
    <definedName name="PUZAPATACOMBINADA_C1_C4">#REF!</definedName>
    <definedName name="PUZAPATAMURO4">#REF!</definedName>
    <definedName name="PUZAPATAMURO4_2">#N/A</definedName>
    <definedName name="PUZAPATAMURO6">#REF!</definedName>
    <definedName name="PUZAPATAMURO6_2">#N/A</definedName>
    <definedName name="PUZAPATAMURO8">#REF!</definedName>
    <definedName name="PUZAPATAMURO8_2">#N/A</definedName>
    <definedName name="PUZAPATAMURORAMPA">#REF!</definedName>
    <definedName name="PUZOCALOCERAMICACRIOLLADE20">#REF!</definedName>
    <definedName name="PUZOCALOCERAMICACRIOLLADE33">#REF!</definedName>
    <definedName name="PUZOCALOCERAMICACRIOLLADE33_2">#N/A</definedName>
    <definedName name="PUZOCALOSGRANITO_7X40">#REF!</definedName>
    <definedName name="PUZOCALOSGRANITO_7X40_2">#N/A</definedName>
    <definedName name="PVALVCIST1">#REF!</definedName>
    <definedName name="PVALVCIST12">#REF!</definedName>
    <definedName name="PVALVCIST34">#REF!</definedName>
    <definedName name="PVALVSEG34">#REF!</definedName>
    <definedName name="PVARTIE586">#REF!</definedName>
    <definedName name="PVC">#REF!</definedName>
    <definedName name="PVC_3">[27]Materiales!$E$69</definedName>
    <definedName name="PVC1_2">[27]Materiales!$E$73</definedName>
    <definedName name="PVC3_4">[27]Materiales!$E$72</definedName>
    <definedName name="PVENTAABCO">#REF!</definedName>
    <definedName name="PVENTAABRONCE">#REF!</definedName>
    <definedName name="PVENTAAVIDRIOB">#REF!</definedName>
    <definedName name="PVENTBBVIDRIO">#REF!</definedName>
    <definedName name="PVENTBBVIDRIOB">#REF!</definedName>
    <definedName name="PVENTBCO">#REF!</definedName>
    <definedName name="PVENTSALAAMALUNATVC">#REF!</definedName>
    <definedName name="PVIB3030CRE">#REF!</definedName>
    <definedName name="PVIB3030GRI">#REF!</definedName>
    <definedName name="PVIB3030VER">#REF!</definedName>
    <definedName name="PVIBRAZO30X30BLANCO">#REF!</definedName>
    <definedName name="PVIBRAZO30X30COLOR">#REF!</definedName>
    <definedName name="PVIBRAZO30X30GRIS">#REF!</definedName>
    <definedName name="PVIBRAZO30X30VERDE">#REF!</definedName>
    <definedName name="PVIBRAZO40X40BLANCO">#REF!</definedName>
    <definedName name="PVIBRAZO40X40COLOR">#REF!</definedName>
    <definedName name="PVIBRAZO40X40GRIS">#REF!</definedName>
    <definedName name="PVIBRAZO40X40VERDE">#REF!</definedName>
    <definedName name="PVIBRORUSTICO30X30BLANCO">#REF!</definedName>
    <definedName name="PVIBRORUSTICO30X30COLOR">#REF!</definedName>
    <definedName name="PVIBRORUSTICO30X30GRIS">#REF!</definedName>
    <definedName name="PVIBRORUSTICO30X30ROJOVIVO">#REF!</definedName>
    <definedName name="PVIBRORUSTICO30X30VERDE">#REF!</definedName>
    <definedName name="PVOBRORUSTICO30X30CREMA">#REF!</definedName>
    <definedName name="PWINCHE2000K">#REF!</definedName>
    <definedName name="PZ">#REF!</definedName>
    <definedName name="PZGRANITO30BCO">#REF!</definedName>
    <definedName name="PZGRANITO30GRIS">#REF!</definedName>
    <definedName name="PZGRANITO40BCO">#REF!</definedName>
    <definedName name="PZGRANITOBOTICELLI40BCO">#REF!</definedName>
    <definedName name="PZGRANITOBOTICELLI40COL">#REF!</definedName>
    <definedName name="PZGRANITOPERROY40">#REF!</definedName>
    <definedName name="PZMOSAICO25ROJ">#REF!</definedName>
    <definedName name="PZOCALOBARRO10X3">#REF!</definedName>
    <definedName name="PZOCESC12COL">#REF!</definedName>
    <definedName name="PZOCESC23BCO">#REF!</definedName>
    <definedName name="PZOCESC23COL">#REF!</definedName>
    <definedName name="PZOCESC23GRAVGRIS">#REF!</definedName>
    <definedName name="PZOCESC23GRAVSUPERBCO">#REF!</definedName>
    <definedName name="PZOCESC23GRIS">#REF!</definedName>
    <definedName name="PZOCESC4BCO">#REF!</definedName>
    <definedName name="PZOCESC4GRIS">#REF!</definedName>
    <definedName name="PZOCESCBOTIBCO">#REF!</definedName>
    <definedName name="PZOCESCBOTICOL">#REF!</definedName>
    <definedName name="PZOCESCPROYAL">#REF!</definedName>
    <definedName name="PZOCESCSUPERBCO">#REF!</definedName>
    <definedName name="PZOCESCSUPERCOL">#REF!</definedName>
    <definedName name="PZOCESCVIBCOL">#REF!</definedName>
    <definedName name="PZOCESCVIBGRIS">#REF!</definedName>
    <definedName name="Q" hidden="1">'[19]ANALISIS STO DGO'!#REF!</definedName>
    <definedName name="QAFR" hidden="1">'[25]ANALISIS STO DGO'!#REF!</definedName>
    <definedName name="qawet" hidden="1">'[25]ANALISIS STO DGO'!#REF!</definedName>
    <definedName name="qawr" hidden="1">#REF!</definedName>
    <definedName name="qawrfqa" hidden="1">'[25]ANALISIS STO DGO'!#REF!</definedName>
    <definedName name="qqq">#REF!</definedName>
    <definedName name="qqqq">#REF!</definedName>
    <definedName name="qqvarilla">'[59]Analisis Unit. '!$F$36</definedName>
    <definedName name="QUER" hidden="1">#REF!</definedName>
    <definedName name="quicio.de.marmol">#REF!</definedName>
    <definedName name="Quicio.loceta.cemento">#REF!</definedName>
    <definedName name="quicio.Marmol">#REF!</definedName>
    <definedName name="quicio.y.entrepuerta">#REF!</definedName>
    <definedName name="QUICIOGRA30BCO">#REF!</definedName>
    <definedName name="QUICIOGRA40BCO">#REF!</definedName>
    <definedName name="QUICIOGRABOTI40COL">#REF!</definedName>
    <definedName name="QUICIOLAD">#REF!</definedName>
    <definedName name="QUICIOMOS25ROJ">#REF!</definedName>
    <definedName name="QUIEBRASOLESVERTCONTRA">#REF!</definedName>
    <definedName name="Quintales">#REF!</definedName>
    <definedName name="Quintaleselementosgenerales">#REF!</definedName>
    <definedName name="QW" hidden="1">'[25]ANALISIS STO DGO'!#REF!</definedName>
    <definedName name="qwer" hidden="1">#REF!</definedName>
    <definedName name="qwerq" hidden="1">#REF!</definedName>
    <definedName name="qwqw" hidden="1">[2]A!#REF!</definedName>
    <definedName name="QWR" hidden="1">'[25]ANALISIS STO DGO'!#REF!</definedName>
    <definedName name="R._SECO">[91]CPV_MGMG!#REF!</definedName>
    <definedName name="R_">#REF!</definedName>
    <definedName name="RA">'[48]Part. No Ejecutables'!#REF!</definedName>
    <definedName name="rafaelantonio">#REF!</definedName>
    <definedName name="Rampa.2da">#REF!</definedName>
    <definedName name="Rampa.escalera.Villas">#REF!</definedName>
    <definedName name="RAMPAESC">#REF!</definedName>
    <definedName name="rastra">#REF!</definedName>
    <definedName name="rastrapuas">#REF!</definedName>
    <definedName name="RASTRILLO">#REF!</definedName>
    <definedName name="Rata">#REF!</definedName>
    <definedName name="rateadohormigon">[106]I.HORMIGON!$J$81</definedName>
    <definedName name="raul" hidden="1">#REF!</definedName>
    <definedName name="rd" hidden="1">'[25]ANALISIS STO DGO'!#REF!</definedName>
    <definedName name="rdeg" hidden="1">#REF!</definedName>
    <definedName name="rdt" hidden="1">'[25]ANALISIS STO DGO'!#REF!</definedName>
    <definedName name="RE">#REF!</definedName>
    <definedName name="rec.ceram.criolla">#REF!</definedName>
    <definedName name="RECOEQUIP">#REF!</definedName>
    <definedName name="RECOMAGRA">'[8]anal term'!#REF!</definedName>
    <definedName name="RECOMAGRAN">'[8]anal term'!#REF!</definedName>
    <definedName name="Recreación">'[42]Hoja de presupuesto'!$G$173</definedName>
    <definedName name="recursos">#REF!</definedName>
    <definedName name="Recursos_Metalicos">[107]Recursos!$B$1:$B$76</definedName>
    <definedName name="recursosPreciosProvincias">#REF!</definedName>
    <definedName name="red_pp_2x1">#N/A</definedName>
    <definedName name="red_pp_2x1.5">#N/A</definedName>
    <definedName name="red_pvc_3x2">#N/A</definedName>
    <definedName name="red_pvc_4x3">#N/A</definedName>
    <definedName name="RED1_2A3_8HG">[27]Materiales!$E$433</definedName>
    <definedName name="REDBUSHG112X1">#REF!</definedName>
    <definedName name="REDBUSHG12X38">#REF!</definedName>
    <definedName name="REDBUSHG1X34">#REF!</definedName>
    <definedName name="REDBUSHG212X1">#REF!</definedName>
    <definedName name="REDBUSHG2X1">#REF!</definedName>
    <definedName name="REDBUSHG2X34">#REF!</definedName>
    <definedName name="REDBUSHG34X12">#REF!</definedName>
    <definedName name="REDBUSHG3X212">#REF!</definedName>
    <definedName name="REDCOPAHG12X38">#REF!</definedName>
    <definedName name="REDCOPAHG1X34">#REF!</definedName>
    <definedName name="REDCOPAHG212X1">#REF!</definedName>
    <definedName name="REDCOPAHG2X112">#REF!</definedName>
    <definedName name="REDCOPAHG2X34">#REF!</definedName>
    <definedName name="REDCOPAHG34X12">#REF!</definedName>
    <definedName name="REDCPVC1X34">#REF!</definedName>
    <definedName name="REDCPVC34X12">#REF!</definedName>
    <definedName name="REDPVCDREN3X112">#REF!</definedName>
    <definedName name="REDPVCDREN3X2">#REF!</definedName>
    <definedName name="REDPVCDREN4X2">#REF!</definedName>
    <definedName name="REDPVCDREN4X3">#REF!</definedName>
    <definedName name="REDPVCDREN6X4">#REF!</definedName>
    <definedName name="REDPVCPRES112X1">#REF!</definedName>
    <definedName name="REDPVCPRES1X34">#REF!</definedName>
    <definedName name="REDPVCPRES2X1">#REF!</definedName>
    <definedName name="REDPVCPRES34X12">#REF!</definedName>
    <definedName name="REDPVCPRES4X2">#REF!</definedName>
    <definedName name="REDPVCPRES4X3">#REF!</definedName>
    <definedName name="REDUCCION_BUSHING_HG_12x38">#REF!</definedName>
    <definedName name="REDUCCION_PVC_34a12">#REF!</definedName>
    <definedName name="REDUCCION_PVC_DREN_4x2">#REF!</definedName>
    <definedName name="reducdrenaje1a12pvc">[30]INSUMO!$D$237</definedName>
    <definedName name="reducdrenaje1a34pvc">[30]INSUMO!$D$238</definedName>
    <definedName name="reducdrenaje1x112pvc">[30]INSUMO!#REF!</definedName>
    <definedName name="reducdrenaje1x12pvc">[30]INSUMO!#REF!</definedName>
    <definedName name="reducdrenaje1x34pvc">[30]INSUMO!#REF!</definedName>
    <definedName name="reducdrenaje2a1pvc">[30]INSUMO!$D$240</definedName>
    <definedName name="reducdrenaje2x1pvc">[30]INSUMO!#REF!</definedName>
    <definedName name="reducdrenaje4a2pvc">[30]INSUMO!$D$243</definedName>
    <definedName name="reducdrenaje4a3pvc">[30]INSUMO!$D$244</definedName>
    <definedName name="reduchg12a38">[30]INSUMO!$D$256</definedName>
    <definedName name="reducpresion12a38pvc">[30]INSUMO!$D$246</definedName>
    <definedName name="reducpresion1a34pvc">[30]INSUMO!$D$249</definedName>
    <definedName name="Reembolsos">#REF!</definedName>
    <definedName name="reesti">#REF!</definedName>
    <definedName name="reestii">#REF!</definedName>
    <definedName name="reestiii">#REF!</definedName>
    <definedName name="reestiiii">#REF!</definedName>
    <definedName name="REFERENCIA">#N/A</definedName>
    <definedName name="refuerzo.plano">#REF!</definedName>
    <definedName name="REG" hidden="1">'[25]ANALISIS STO DGO'!#REF!</definedName>
    <definedName name="reg.compac.rell">#REF!</definedName>
    <definedName name="reg.fro.niv.hormigon">#REF!</definedName>
    <definedName name="reg.niv.hid.mat">#REF!</definedName>
    <definedName name="REG10104CRIOLLO">#REF!</definedName>
    <definedName name="REG12124CRIOLLO">#REF!</definedName>
    <definedName name="REG44USA">#REF!</definedName>
    <definedName name="REG55USA">#REF!</definedName>
    <definedName name="REG664CRIOLLO">#REF!</definedName>
    <definedName name="REG884CRIOLLO">#REF!</definedName>
    <definedName name="regado.hormigon">#REF!</definedName>
    <definedName name="Regado.y.Compactado">#REF!</definedName>
    <definedName name="Regado_y_Compactación_Tosca___A_M">#REF!</definedName>
    <definedName name="regi">#REF!</definedName>
    <definedName name="REGISTRO">#REF!</definedName>
    <definedName name="REGISTRO_ELEC_6x6">#REF!</definedName>
    <definedName name="registrocaliche">#REF!</definedName>
    <definedName name="registroroca">#REF!</definedName>
    <definedName name="registrotierra">#REF!</definedName>
    <definedName name="REGLA">#REF!</definedName>
    <definedName name="Regla.pañete">#REF!</definedName>
    <definedName name="REGLA_PAÑETE">#REF!</definedName>
    <definedName name="Regla_para_empañete__Preparada">[35]Ins!$E$755</definedName>
    <definedName name="Regla_para_Pañete____Preparada">#REF!</definedName>
    <definedName name="reglacepillada1x4x10">[30]INSUMO!$D$106</definedName>
    <definedName name="REGLAEMPAÑETE">[27]Materiales!$E$640</definedName>
    <definedName name="reglapanete">#REF!</definedName>
    <definedName name="reguladorgas">[30]INSUMO!$D$415</definedName>
    <definedName name="rei">#REF!</definedName>
    <definedName name="reii">#REF!</definedName>
    <definedName name="reiii">#REF!</definedName>
    <definedName name="reiiii">#REF!</definedName>
    <definedName name="REJILLA_PISO">#REF!</definedName>
    <definedName name="REJILLAPISO">#REF!</definedName>
    <definedName name="REJILLAPISOALUM">#REF!</definedName>
    <definedName name="REJILLAS_1x1">#REF!</definedName>
    <definedName name="REL">#REF!</definedName>
    <definedName name="REL_MACO">[32]Análisis!$H$319</definedName>
    <definedName name="REL_REP">[32]Análisis!$H$335</definedName>
    <definedName name="Rell.caliche">#REF!</definedName>
    <definedName name="RELLCOMP">'[8]anal term'!#REF!</definedName>
    <definedName name="RELLENO">#REF!</definedName>
    <definedName name="Relleno.caliche">#REF!</definedName>
    <definedName name="RELLENO_PRESTAMO">#REF!</definedName>
    <definedName name="RELLENOARENA">[29]Analisis!$F$1158</definedName>
    <definedName name="RELLENOARENAE">[28]Analisis!$F$1352</definedName>
    <definedName name="RELLENOCAL">#REF!</definedName>
    <definedName name="RELLENOCALEQ">#REF!</definedName>
    <definedName name="RELLENOCALGRAN">#REF!</definedName>
    <definedName name="RELLENOCALGRANEQ">#REF!</definedName>
    <definedName name="RELLENOCALICHE">[29]Analisis!$F$1173</definedName>
    <definedName name="RELLENOCALICHEE">[28]Analisis!$F$1367</definedName>
    <definedName name="RELLENOCALICHEYARENA">[29]Analisis!$F$1189</definedName>
    <definedName name="RELLENOCALICHEYARENAE">[28]Analisis!$F$1384</definedName>
    <definedName name="rellenocompac">'[53]Analisis RELLENO'!$E$9</definedName>
    <definedName name="RELLENOCOMPACTADO">#REF!</definedName>
    <definedName name="RELLENOGRAN">#REF!</definedName>
    <definedName name="RELLENOGRANEQ">#REF!</definedName>
    <definedName name="RELLENOGRANZOTECONTRA">#REF!</definedName>
    <definedName name="RELLENOREP">#REF!</definedName>
    <definedName name="RELLENOREPEQ">#REF!</definedName>
    <definedName name="RELLENOREPOSICION">[29]Analisis!$F$1204</definedName>
    <definedName name="RELLENOREPOSICIONE">[28]Analisis!$F$1397</definedName>
    <definedName name="REM_CAPA">[32]Análisis!$H$407</definedName>
    <definedName name="Remoción_de_Capa_Vegetal">#REF!</definedName>
    <definedName name="REMOCIONCAPAVEGETAL">[28]Analisis!$F$1402</definedName>
    <definedName name="REMOCIONCVMANO">#REF!</definedName>
    <definedName name="REMREINSTTRANSFCONTRA">#REF!</definedName>
    <definedName name="rend.retro.3m">#REF!</definedName>
    <definedName name="RENDACEROS">#REF!</definedName>
    <definedName name="RENDBLOQUES">#REF!</definedName>
    <definedName name="RENDCALES">#REF!</definedName>
    <definedName name="RENDCEMPVCGL">#REF!</definedName>
    <definedName name="RENDCEMPVCK">#REF!</definedName>
    <definedName name="RENDCEMPVCP">#REF!</definedName>
    <definedName name="RENDCLAVOS">#REF!</definedName>
    <definedName name="RENDIMIENTOS">#REF!</definedName>
    <definedName name="RENDIMPERM">#REF!</definedName>
    <definedName name="RENDMATINST">#REF!</definedName>
    <definedName name="RENDPINTURAS">#REF!</definedName>
    <definedName name="RENDPISOS">#REF!</definedName>
    <definedName name="RENDTEFLON">#REF!</definedName>
    <definedName name="RENDTRANSPBLO">#REF!</definedName>
    <definedName name="RENDTRANSPGRAN">#REF!</definedName>
    <definedName name="REPAGUA1CONTRA">#REF!</definedName>
    <definedName name="REPAGUA2CONTRA">#REF!</definedName>
    <definedName name="REPARRASTRE4CONTRA">#REF!</definedName>
    <definedName name="REPARRASTRE6CONTRA">#REF!</definedName>
    <definedName name="REPELLOTECHO">#REF!</definedName>
    <definedName name="repiquepisohormigon">'[30]MANO DE OBRA'!$D$97</definedName>
    <definedName name="REPLANTEO">#REF!</definedName>
    <definedName name="REPLANTEOM">#REF!</definedName>
    <definedName name="REPLANTEOM2">#REF!</definedName>
    <definedName name="REPORTE">#N/A</definedName>
    <definedName name="REPORTE_01">#N/A</definedName>
    <definedName name="REPORTE_02">#N/A</definedName>
    <definedName name="REPORTE_03">#N/A</definedName>
    <definedName name="REPORTE_04">#N/A</definedName>
    <definedName name="REPORTE_05">#N/A</definedName>
    <definedName name="REPORTE_06">#N/A</definedName>
    <definedName name="REPORTE_07">#N/A</definedName>
    <definedName name="REPORTE_08">#N/A</definedName>
    <definedName name="REPORTE_09">#N/A</definedName>
    <definedName name="Reposicion.Lavamano">[39]Precios!$E$9</definedName>
    <definedName name="Reposicion.Material.Excavado">#REF!</definedName>
    <definedName name="reposicionrell">'[53]Analisis RELLENO'!$E$16</definedName>
    <definedName name="RER" hidden="1">'[25]ANALISIS STO DGO'!#REF!</definedName>
    <definedName name="rereryeryw" hidden="1">'[25]ANALISIS STO DGO'!#REF!</definedName>
    <definedName name="RERERYHEE" hidden="1">'[25]ANALISIS STO DGO'!#REF!</definedName>
    <definedName name="RERGEH" hidden="1">'[25]ANALISIS STO DGO'!#REF!</definedName>
    <definedName name="rergerer" hidden="1">'[25]ANALISIS STO DGO'!#REF!</definedName>
    <definedName name="RERT34TE" hidden="1">#REF!</definedName>
    <definedName name="reryeryerye" hidden="1">'[25]ANALISIS STO DGO'!#REF!</definedName>
    <definedName name="reryeryh" hidden="1">'[25]ANALISIS STO DGO'!#REF!</definedName>
    <definedName name="rerywerwter" hidden="1">'[25]ANALISIS STO DGO'!#REF!</definedName>
    <definedName name="RESANE">#REF!</definedName>
    <definedName name="REST.BUFFET.Y.COCINA">#REF!</definedName>
    <definedName name="Rest.Coc.C">[45]Análisis!#REF!</definedName>
    <definedName name="Rest.Coc.C1.3.5">[45]Análisis!#REF!</definedName>
    <definedName name="Rest.Coc.C2">[45]Análisis!#REF!</definedName>
    <definedName name="Rest.Coc.C4">[45]Análisis!#REF!</definedName>
    <definedName name="Rest.Coc.C6">[45]Análisis!#REF!</definedName>
    <definedName name="Rest.Coc.C7">[45]Análisis!#REF!</definedName>
    <definedName name="Rest.Coc.CA">[45]Análisis!#REF!</definedName>
    <definedName name="Rest.Coc.Techo.Cocina">[45]Análisis!#REF!</definedName>
    <definedName name="Rest.Coc.V1">[45]Análisis!#REF!</definedName>
    <definedName name="Rest.Coc.V12">[45]Análisis!#REF!</definedName>
    <definedName name="Rest.Coc.V13">[45]Análisis!#REF!</definedName>
    <definedName name="Rest.Coc.V14">[45]Análisis!#REF!</definedName>
    <definedName name="Rest.Coc.V2">[45]Análisis!#REF!</definedName>
    <definedName name="Rest.Coc.V3">[45]Análisis!#REF!</definedName>
    <definedName name="Rest.Coc.V4">[45]Análisis!#REF!</definedName>
    <definedName name="Rest.Coc.V5">[45]Análisis!#REF!</definedName>
    <definedName name="Rest.Coc.V6">[45]Análisis!#REF!</definedName>
    <definedName name="Rest.Coc.V7">[45]Análisis!#REF!</definedName>
    <definedName name="Rest.Coc.Zc">[45]Análisis!#REF!</definedName>
    <definedName name="Rest.Coc.Zc1">[45]Análisis!#REF!</definedName>
    <definedName name="Rest.Coc.Zc2">[45]Análisis!#REF!</definedName>
    <definedName name="Rest.Coc.Zc3">[45]Análisis!#REF!</definedName>
    <definedName name="Rest.Coc.Zc4">[45]Análisis!#REF!</definedName>
    <definedName name="Rest.Coc.Zc5">[45]Análisis!#REF!</definedName>
    <definedName name="Rest.Coc.Zc6">[45]Análisis!#REF!</definedName>
    <definedName name="Rest.Coc.Zc7">[45]Análisis!#REF!</definedName>
    <definedName name="Rest.Esp.Col.C1">[45]Análisis!#REF!</definedName>
    <definedName name="Rest.Esp.Col.C2">[45]Análisis!#REF!</definedName>
    <definedName name="Rest.Esp.Col.C3">[45]Análisis!#REF!</definedName>
    <definedName name="Rest.Esp.Col.C4">[45]Análisis!#REF!</definedName>
    <definedName name="Rest.Esp.Col.Cc">[45]Análisis!#REF!</definedName>
    <definedName name="Rest.Esp.Losa.Techo">[45]Análisis!#REF!</definedName>
    <definedName name="Rest.Esp.Viga.V1">[45]Análisis!#REF!</definedName>
    <definedName name="Rest.Esp.Viga.V2">[45]Análisis!#REF!</definedName>
    <definedName name="Rest.Esp.Viga.V3">[45]Análisis!#REF!</definedName>
    <definedName name="Rest.Esp.Viga.V4R">[45]Análisis!#REF!</definedName>
    <definedName name="Rest.Esp.Viga.V5">[45]Análisis!#REF!</definedName>
    <definedName name="Rest.Esp.Viga.V6R">[45]Análisis!#REF!</definedName>
    <definedName name="Rest.Esp.Viga.V7R">[45]Análisis!#REF!</definedName>
    <definedName name="Rest.Esp.Viga.V8R">[45]Análisis!#REF!</definedName>
    <definedName name="Rest.Tematico">#REF!</definedName>
    <definedName name="RESTAURANT.ESPECIALIDADES">#REF!</definedName>
    <definedName name="RESU">#REF!</definedName>
    <definedName name="RESUMEN">#REF!</definedName>
    <definedName name="RESUMENHRS">#REF!</definedName>
    <definedName name="RET" hidden="1">'[25]ANALISIS STO DGO'!#REF!</definedName>
    <definedName name="Retardante.SX400R.4oz.">#REF!</definedName>
    <definedName name="RETFRA">#REF!</definedName>
    <definedName name="retiropañete">[30]Demolicion!$C$163</definedName>
    <definedName name="retjhde" hidden="1">'[25]ANALISIS STO DGO'!#REF!</definedName>
    <definedName name="retret" hidden="1">#REF!</definedName>
    <definedName name="retro">#REF!</definedName>
    <definedName name="RETRO_320">#REF!</definedName>
    <definedName name="Retrop">[13]Equipos!$E$9</definedName>
    <definedName name="retui">#REF!</definedName>
    <definedName name="retuii">#REF!</definedName>
    <definedName name="retuiii">#REF!</definedName>
    <definedName name="retuiiii">#REF!</definedName>
    <definedName name="reubicacionpuertasyventanas">'[30]MANO DE OBRA'!$D$432</definedName>
    <definedName name="REUBPLANTA400CONTRA">#REF!</definedName>
    <definedName name="REUBSWTRANSF1000CONTRA">#REF!</definedName>
    <definedName name="Rev.Baldosines">#REF!</definedName>
    <definedName name="Rev.ceram.15x15.serv.">[42]Análisis!$D$620</definedName>
    <definedName name="Rev.ceram.cocina.bano">[42]Análisis!$D$601</definedName>
    <definedName name="Rev.ceram.fachada.Asumido">#REF!</definedName>
    <definedName name="Rev.Cerámica">#REF!</definedName>
    <definedName name="Rev.Gres">#REF!</definedName>
    <definedName name="Rev.Marmol.Antillano">[45]Análisis!#REF!</definedName>
    <definedName name="Rev.Piedra">#REF!</definedName>
    <definedName name="REVCECRI15A20">#REF!</definedName>
    <definedName name="REVCER01">#REF!</definedName>
    <definedName name="REVCER09">#REF!</definedName>
    <definedName name="Reves.de.ladrillo.2x4x8">[42]Análisis!$D$629</definedName>
    <definedName name="reves.marmol">#REF!</definedName>
    <definedName name="Reves.Piedra.caliza">[42]Análisis!$D$645</definedName>
    <definedName name="revescalones1">#REF!</definedName>
    <definedName name="revescalones2">#REF!</definedName>
    <definedName name="revescalones3">#REF!</definedName>
    <definedName name="Revest.Ceram.Importada">#REF!</definedName>
    <definedName name="Revest.Cerám.Mezc.Antillana">[45]Análisis!#REF!</definedName>
    <definedName name="Revest.Ceramica.15x15">#REF!</definedName>
    <definedName name="revest.clavot">#REF!</definedName>
    <definedName name="Revest.en.piedra.coralina">[42]Análisis!$D$638</definedName>
    <definedName name="Revest.Loseta.cem.Pulido">#REF!</definedName>
    <definedName name="Revest.marmol">[42]Análisis!$D$591</definedName>
    <definedName name="Revest.Mármol.Tipo.B.30x60">#REF!</definedName>
    <definedName name="Revest.Porcelanato30x60">[42]Análisis!$D$610</definedName>
    <definedName name="REVESTIMIENTO_CERAMICA_20x20">#REF!</definedName>
    <definedName name="Revestimiento_de_ceramica_20x20">[39]Precios!$C$37</definedName>
    <definedName name="REVESTIMIENTOS">#REF!</definedName>
    <definedName name="REVLAD248">#REF!</definedName>
    <definedName name="REVLADBIS228">#REF!</definedName>
    <definedName name="rewt4t" hidden="1">#REF!</definedName>
    <definedName name="rey" hidden="1">'[25]ANALISIS STO DGO'!#REF!</definedName>
    <definedName name="reyry" hidden="1">'[25]ANALISIS STO DGO'!#REF!</definedName>
    <definedName name="rf" hidden="1">'[25]ANALISIS STO DGO'!#REF!</definedName>
    <definedName name="rfhn" hidden="1">'[25]ANALISIS STO DGO'!#REF!</definedName>
    <definedName name="rfjr" hidden="1">'[25]ANALISIS STO DGO'!#REF!</definedName>
    <definedName name="rfqa" hidden="1">'[25]ANALISIS STO DGO'!#REF!</definedName>
    <definedName name="rfqaw" hidden="1">'[25]ANALISIS STO DGO'!#REF!</definedName>
    <definedName name="rfthr" hidden="1">'[25]ANALISIS STO DGO'!#REF!</definedName>
    <definedName name="rftht" hidden="1">#REF!</definedName>
    <definedName name="rftyjymk" hidden="1">'[25]ANALISIS STO DGO'!#REF!</definedName>
    <definedName name="RFWE" hidden="1">'[25]ANALISIS STO DGO'!#REF!</definedName>
    <definedName name="rfytjrf" hidden="1">'[25]ANALISIS STO DGO'!#REF!</definedName>
    <definedName name="RG" hidden="1">'[25]ANALISIS STO DGO'!#REF!</definedName>
    <definedName name="RG.AC.01.">'[71]R.A.U.'!$F$15</definedName>
    <definedName name="RG.LIMP.01.">'[71]R.A.U.'!$F$14</definedName>
    <definedName name="RG.TRAN.01.">'[71]R.A.U.'!$F$13</definedName>
    <definedName name="rgbd" hidden="1">'[25]ANALISIS STO DGO'!#REF!</definedName>
    <definedName name="rgbds" hidden="1">'[25]ANALISIS STO DGO'!#REF!</definedName>
    <definedName name="RGE" hidden="1">'[25]ANALISIS STO DGO'!#REF!</definedName>
    <definedName name="rgere" hidden="1">'[25]ANALISIS STO DGO'!#REF!</definedName>
    <definedName name="rgerg" hidden="1">'[25]ANALISIS STO DGO'!#REF!</definedName>
    <definedName name="RGERGEFWE" hidden="1">'[56]ANALISIS STO DGO'!#REF!</definedName>
    <definedName name="RGERGER" hidden="1">'[25]ANALISIS STO DGO'!#REF!</definedName>
    <definedName name="RGEW" hidden="1">#REF!</definedName>
    <definedName name="rghberhedrhgered" hidden="1">'[25]ANALISIS STO DGO'!#REF!</definedName>
    <definedName name="RGR" hidden="1">'[25]ANALISIS STO DGO'!#REF!</definedName>
    <definedName name="RGTERTERT" hidden="1">'[25]ANALISIS STO DGO'!#REF!</definedName>
    <definedName name="RGTET" hidden="1">#REF!</definedName>
    <definedName name="rgwfg" hidden="1">'[25]ANALISIS STO DGO'!#REF!</definedName>
    <definedName name="rh" hidden="1">'[78]ANALISIS STO DGO'!#REF!</definedName>
    <definedName name="rhdesr" hidden="1">'[25]ANALISIS STO DGO'!#REF!</definedName>
    <definedName name="rhdt" hidden="1">'[25]ANALISIS STO DGO'!#REF!</definedName>
    <definedName name="RHE" hidden="1">#REF!</definedName>
    <definedName name="RHEHNETRH" hidden="1">'[26]ANALISIS STO DGO'!#REF!</definedName>
    <definedName name="RHERH" hidden="1">'[25]ANALISIS STO DGO'!#REF!</definedName>
    <definedName name="RHETHERH" hidden="1">'[25]ANALISIS STO DGO'!#REF!</definedName>
    <definedName name="rhge" hidden="1">'[25]ANALISIS STO DGO'!#REF!</definedName>
    <definedName name="rhrt" hidden="1">'[25]ANALISIS STO DGO'!#REF!</definedName>
    <definedName name="rht" hidden="1">#REF!</definedName>
    <definedName name="RHYE" hidden="1">[2]A!#REF!</definedName>
    <definedName name="RID">[108]Metrados!#REF!</definedName>
    <definedName name="rjykjh" hidden="1">'[25]ANALISIS STO DGO'!#REF!</definedName>
    <definedName name="RNC">#REF!</definedName>
    <definedName name="RNCARQSA">#REF!</definedName>
    <definedName name="RNCJAGS">#REF!</definedName>
    <definedName name="RO_TEMP">#REF!</definedName>
    <definedName name="ROBLEBRA">#REF!</definedName>
    <definedName name="rocetaporcelanato">[30]INSUMO!$D$517</definedName>
    <definedName name="rodillo">#REF!</definedName>
    <definedName name="RODILLO_CAT_815">#REF!</definedName>
    <definedName name="rodillo_PT">#REF!</definedName>
    <definedName name="rodjjh" hidden="1">'[25]ANALISIS STO DGO'!#REF!</definedName>
    <definedName name="rodneu">#REF!</definedName>
    <definedName name="ROSETA">#REF!</definedName>
    <definedName name="roti">#REF!</definedName>
    <definedName name="rotii">#REF!</definedName>
    <definedName name="rotiii">#REF!</definedName>
    <definedName name="rotiiii">#REF!</definedName>
    <definedName name="rq" hidden="1">'[25]ANALISIS STO DGO'!#REF!</definedName>
    <definedName name="rqw" hidden="1">'[25]ANALISIS STO DGO'!#REF!</definedName>
    <definedName name="rqwrwe" hidden="1">#REF!</definedName>
    <definedName name="RR" hidden="1">'[25]ANALISIS STO DGO'!#REF!</definedName>
    <definedName name="RR250B">#REF!</definedName>
    <definedName name="RRRRRR" hidden="1">[2]A!#REF!</definedName>
    <definedName name="RRRRRRRR" hidden="1">'[25]ANALISIS STO DGO'!#REF!</definedName>
    <definedName name="RRTR" hidden="1">#REF!</definedName>
    <definedName name="rrwtg" hidden="1">'[25]ANALISIS STO DGO'!#REF!</definedName>
    <definedName name="rsde" hidden="1">#REF!</definedName>
    <definedName name="rt">#REF!</definedName>
    <definedName name="RTE" hidden="1">'[25]ANALISIS STO DGO'!#REF!</definedName>
    <definedName name="RTEHE" hidden="1">'[25]ANALISIS STO DGO'!#REF!</definedName>
    <definedName name="rterererwwr" hidden="1">'[25]ANALISIS STO DGO'!#REF!</definedName>
    <definedName name="rtert" hidden="1">[2]A!#REF!</definedName>
    <definedName name="RTERTE" hidden="1">'[25]ANALISIS STO DGO'!#REF!</definedName>
    <definedName name="RTERTERGT" hidden="1">'[25]ANALISIS STO DGO'!#REF!</definedName>
    <definedName name="rtertert" hidden="1">[2]A!#REF!</definedName>
    <definedName name="RTERTERTE" hidden="1">'[25]ANALISIS STO DGO'!#REF!</definedName>
    <definedName name="RTERTERTER" hidden="1">'[25]ANALISIS STO DGO'!#REF!</definedName>
    <definedName name="RTERTERTERT" hidden="1">'[25]ANALISIS STO DGO'!#REF!</definedName>
    <definedName name="RTERTERTERTER" hidden="1">'[25]ANALISIS STO DGO'!#REF!</definedName>
    <definedName name="RTERTERTEYEY" hidden="1">[2]A!#REF!</definedName>
    <definedName name="RTERTERTG" hidden="1">'[25]ANALISIS STO DGO'!#REF!</definedName>
    <definedName name="RTERTERTGERTE" hidden="1">'[25]ANALISIS STO DGO'!#REF!</definedName>
    <definedName name="RTERTERYGHDHGER" hidden="1">'[25]ANALISIS STO DGO'!#REF!</definedName>
    <definedName name="RTERTETR" hidden="1">'[26]ANALISIS STO DGO'!#REF!</definedName>
    <definedName name="rtet" hidden="1">[2]A!#REF!</definedName>
    <definedName name="RTGERER" hidden="1">'[25]ANALISIS STO DGO'!#REF!</definedName>
    <definedName name="rtgerterergfdh" hidden="1">'[25]ANALISIS STO DGO'!#REF!</definedName>
    <definedName name="rth" hidden="1">'[25]ANALISIS STO DGO'!#REF!</definedName>
    <definedName name="rthdthrtf" hidden="1">'[26]ANALISIS STO DGO'!#REF!</definedName>
    <definedName name="RTHJRTHERERG" hidden="1">'[25]ANALISIS STO DGO'!#REF!</definedName>
    <definedName name="rthjurt" hidden="1">'[25]ANALISIS STO DGO'!#REF!</definedName>
    <definedName name="rthrt" hidden="1">'[25]ANALISIS STO DGO'!#REF!</definedName>
    <definedName name="rthrthr" hidden="1">'[25]ANALISIS STO DGO'!#REF!</definedName>
    <definedName name="RTHRTHRTHJNB" hidden="1">'[25]ANALISIS STO DGO'!#REF!</definedName>
    <definedName name="RTHRTHRTHRTH" hidden="1">'[25]ANALISIS STO DGO'!#REF!</definedName>
    <definedName name="rtht" hidden="1">'[25]ANALISIS STO DGO'!#REF!</definedName>
    <definedName name="rthy" hidden="1">'[56]ANALISIS STO DGO'!#REF!</definedName>
    <definedName name="rthyrtyh" hidden="1">'[25]ANALISIS STO DGO'!#REF!</definedName>
    <definedName name="rtj" hidden="1">'[25]ANALISIS STO DGO'!#REF!</definedName>
    <definedName name="RTR" hidden="1">'[25]ANALISIS STO DGO'!#REF!</definedName>
    <definedName name="RTRE" hidden="1">'[25]ANALISIS STO DGO'!#REF!</definedName>
    <definedName name="RTRT" hidden="1">'[25]ANALISIS STO DGO'!#REF!</definedName>
    <definedName name="RTTYRTYRTYRTYRT" hidden="1">'[25]ANALISIS STO DGO'!#REF!</definedName>
    <definedName name="rturt" hidden="1">'[25]ANALISIS STO DGO'!#REF!</definedName>
    <definedName name="rturut" hidden="1">'[25]ANALISIS STO DGO'!#REF!</definedName>
    <definedName name="rtutyuty" hidden="1">'[25]ANALISIS STO DGO'!#REF!</definedName>
    <definedName name="rtuy" hidden="1">'[25]ANALISIS STO DGO'!#REF!</definedName>
    <definedName name="rty" hidden="1">'[25]ANALISIS STO DGO'!#REF!</definedName>
    <definedName name="rtyhr" hidden="1">'[25]ANALISIS STO DGO'!#REF!</definedName>
    <definedName name="rtyj" hidden="1">'[25]ANALISIS STO DGO'!#REF!</definedName>
    <definedName name="rtyjg" hidden="1">'[25]ANALISIS STO DGO'!#REF!</definedName>
    <definedName name="rtyrtuy" hidden="1">'[25]ANALISIS STO DGO'!#REF!</definedName>
    <definedName name="rtyrty" hidden="1">'[25]ANALISIS STO DGO'!#REF!</definedName>
    <definedName name="rtyrtyrt" hidden="1">'[25]ANALISIS STO DGO'!#REF!</definedName>
    <definedName name="rtytry" hidden="1">#REF!</definedName>
    <definedName name="RUEDACAJABOLA3">#REF!</definedName>
    <definedName name="rurtur" hidden="1">'[25]ANALISIS STO DGO'!#REF!</definedName>
    <definedName name="RUSTICO">#REF!</definedName>
    <definedName name="RUT">[108]Metrados!#REF!</definedName>
    <definedName name="RV">#REF!</definedName>
    <definedName name="rvesti">#REF!</definedName>
    <definedName name="rvestii">#REF!</definedName>
    <definedName name="rvestiii">#REF!</definedName>
    <definedName name="rvestiiii">#REF!</definedName>
    <definedName name="rw" hidden="1">'[25]ANALISIS STO DGO'!#REF!</definedName>
    <definedName name="ry" hidden="1">'[25]ANALISIS STO DGO'!#REF!</definedName>
    <definedName name="rye" hidden="1">'[25]ANALISIS STO DGO'!#REF!</definedName>
    <definedName name="RYHE" hidden="1">'[25]ANALISIS STO DGO'!#REF!</definedName>
    <definedName name="ryhr" hidden="1">#REF!</definedName>
    <definedName name="ryrtuyu" hidden="1">'[25]ANALISIS STO DGO'!#REF!</definedName>
    <definedName name="ryrtye" hidden="1">'[25]ANALISIS STO DGO'!#REF!</definedName>
    <definedName name="rytytry" hidden="1">'[25]ANALISIS STO DGO'!#REF!</definedName>
    <definedName name="RYU" hidden="1">'[25]ANALISIS STO DGO'!#REF!</definedName>
    <definedName name="ryuy" hidden="1">'[25]ANALISIS STO DGO'!#REF!</definedName>
    <definedName name="S">#REF!</definedName>
    <definedName name="sa" hidden="1">'[25]ANALISIS STO DGO'!#REF!</definedName>
    <definedName name="sacero">#REF!</definedName>
    <definedName name="sadfasd" hidden="1">'[25]ANALISIS STO DGO'!#REF!</definedName>
    <definedName name="sadsadsad" hidden="1">[2]A!#REF!</definedName>
    <definedName name="sal_af_0.5">#N/A</definedName>
    <definedName name="sal_af_1.5">#N/A</definedName>
    <definedName name="sal_pvc_2">#N/A</definedName>
    <definedName name="sal_pvc_4">#N/A</definedName>
    <definedName name="SALARIO">#REF!</definedName>
    <definedName name="Salario_Minimo">#REF!</definedName>
    <definedName name="SALCAL">#REF!</definedName>
    <definedName name="SALIDA">#N/A</definedName>
    <definedName name="salidacalentador">#REF!</definedName>
    <definedName name="SALIDATELEFONO">'[102]Analisis Reclamados'!$F$94</definedName>
    <definedName name="salidatinaco">[30]INSUMO!$D$260</definedName>
    <definedName name="SAlomonicas">#REF!</definedName>
    <definedName name="SALON.CONVENCIONES">#REF!</definedName>
    <definedName name="SALTEL">#REF!</definedName>
    <definedName name="SALTO">#REF!</definedName>
    <definedName name="salud">[94]A!#REF!</definedName>
    <definedName name="SANITARIAS">#REF!</definedName>
    <definedName name="santos" hidden="1">#REF!</definedName>
    <definedName name="sardinel">#REF!</definedName>
    <definedName name="SBOTONTIMBRE">[28]Analisis!$F$355</definedName>
    <definedName name="SC.AIS.ACU">[15]SubCon!$G$55</definedName>
    <definedName name="SC.EM.LM0.15">[52]SubCon!$G$89</definedName>
    <definedName name="SC.EST.MET.CAM">[50]SubCon!#REF!</definedName>
    <definedName name="SC.EST.MET.MOR">[50]SubCon!#REF!</definedName>
    <definedName name="SC.FUMIG">[51]SubCon!$G$49</definedName>
    <definedName name="SC.HP.LO.HC.2">[52]SubCon!$G$95</definedName>
    <definedName name="SC.MO.EQ.AEX">[15]SubCon!$G$102</definedName>
    <definedName name="SC.MO.EQ.EST">[15]SubCon!$G$103</definedName>
    <definedName name="SC.MO.EQ.LAB">[15]SubCon!$G$104</definedName>
    <definedName name="SC.MO.EQ.LAV">[15]SubCon!$G$101</definedName>
    <definedName name="SC.MU.DG.1C.10cm">[15]SubCon!$G$22</definedName>
    <definedName name="SC.MU.DG.AC.10cm">[50]SubCon!$G$20</definedName>
    <definedName name="SC.MU.DG.AC.20cm">[15]SubCon!$G$24</definedName>
    <definedName name="SC.MU.DG.ML">[15]SubCon!$G$27</definedName>
    <definedName name="SC.MU.DG.SH.10cm">[15]SubCon!$G$20</definedName>
    <definedName name="SC.MU.DG.SH.20cm">[15]SubCon!$G$25</definedName>
    <definedName name="SC.MU.SH.1C.10cm">[109]SubCon!$G$23</definedName>
    <definedName name="SC.MU.SH.AC.10cm">[50]SubCon!$G$19</definedName>
    <definedName name="SC.MU.SH.AC.20cm">[15]SubCon!$G$23</definedName>
    <definedName name="SC.MU.SH.ML">[15]SubCon!$G$26</definedName>
    <definedName name="SC.PLA.PVC">[15]SubCon!$G$50</definedName>
    <definedName name="SC.PLA.PVC.DE">[15]SubCon!$G$51</definedName>
    <definedName name="SC.PLA.PVC.REP">[15]SubCon!$G$52</definedName>
    <definedName name="SC.PU.AV.110.210.1">[15]SubCon!$G$71</definedName>
    <definedName name="SC.PU.AV.120.210.1">[15]SubCon!$G$73</definedName>
    <definedName name="SC.PU.AV.120.226.1">[15]SubCon!$G$74</definedName>
    <definedName name="SC.PU.AV.90.210.1">[15]SubCon!$G$70</definedName>
    <definedName name="SC.PU.AV.LA.200.210.1">[15]SubCon!$G$77</definedName>
    <definedName name="SC.PU.EV.120.210.1">[15]SubCon!$G$79</definedName>
    <definedName name="SC.PU.EV.90.210.1">[50]SubCon!$G$75</definedName>
    <definedName name="SC.PU.HI.RE">[15]SubCon!$G$82</definedName>
    <definedName name="SC.PU.HI.TO">[15]SubCon!$G$83</definedName>
    <definedName name="SC.PU.LLAV.EV">[15]SubCon!$G$67</definedName>
    <definedName name="SC.PU.PAL.31x35.1">[15]SubCon!$G$68</definedName>
    <definedName name="SC.PU.PUÑ">[15]SubCon!$G$81</definedName>
    <definedName name="SC.PU.REP.HO">[15]SubCon!$G$86</definedName>
    <definedName name="SC.TECH.ALU">[15]SubCon!$G$53</definedName>
    <definedName name="SC.VE.COR.100.110.1">[50]SubCon!$G$85</definedName>
    <definedName name="SC.VE.SAL.100.110.1">[15]SubCon!$G$89</definedName>
    <definedName name="SC.VI.FI.0.25">[15]SubCon!$G$98</definedName>
    <definedName name="SC.VI.MAR.CL">[15]SubCon!$G$96</definedName>
    <definedName name="SC.ZOC.VIN">[15]SubCon!$G$54</definedName>
    <definedName name="SCALENTADOR">[28]Analisis!$F$310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SAFS" hidden="1">'[25]ANALISIS STO DGO'!#REF!</definedName>
    <definedName name="sd">#REF!</definedName>
    <definedName name="sdasf" hidden="1">'[25]ANALISIS STO DGO'!#REF!</definedName>
    <definedName name="sdef" hidden="1">'[25]ANALISIS STO DGO'!#REF!</definedName>
    <definedName name="sdev" hidden="1">'[25]ANALISIS STO DGO'!#REF!</definedName>
    <definedName name="sdf" hidden="1">'[25]ANALISIS STO DGO'!#REF!</definedName>
    <definedName name="sdfb" hidden="1">'[19]ANALISIS STO DGO'!#REF!</definedName>
    <definedName name="sdfbv" hidden="1">#REF!</definedName>
    <definedName name="sdfg" hidden="1">'[25]ANALISIS STO DGO'!#REF!</definedName>
    <definedName name="sdfgs" hidden="1">'[19]ANALISIS STO DGO'!#REF!</definedName>
    <definedName name="sdfs" hidden="1">[2]A!#REF!</definedName>
    <definedName name="sdfsd" hidden="1">'[25]ANALISIS STO DGO'!#REF!</definedName>
    <definedName name="SDFSDD">#REF!</definedName>
    <definedName name="sdfsdf" hidden="1">[2]A!#REF!</definedName>
    <definedName name="sdfsdfsd" hidden="1">[2]A!#REF!</definedName>
    <definedName name="sdfsdfsdf" hidden="1">'[25]ANALISIS STO DGO'!#REF!</definedName>
    <definedName name="sdfsdl" hidden="1">#REF!</definedName>
    <definedName name="SDFSFWEE" hidden="1">#REF!</definedName>
    <definedName name="sdfsgsfdg" hidden="1">[2]A!#REF!</definedName>
    <definedName name="sdfv" hidden="1">'[25]ANALISIS STO DGO'!#REF!</definedName>
    <definedName name="sdfvs" hidden="1">#REF!</definedName>
    <definedName name="sdg" hidden="1">'[25]ANALISIS STO DGO'!#REF!</definedName>
    <definedName name="sdgf" hidden="1">'[25]ANALISIS STO DGO'!#REF!</definedName>
    <definedName name="sdgsdgsdg" hidden="1">[2]A!#REF!</definedName>
    <definedName name="sdgsdgsdgsd" hidden="1">'[25]ANALISIS STO DGO'!#REF!</definedName>
    <definedName name="sdgsdgsdgsdg" hidden="1">'[25]ANALISIS STO DGO'!#REF!</definedName>
    <definedName name="sdgsdgsfdgs" hidden="1">[2]A!#REF!</definedName>
    <definedName name="sdgsgdfgdfgfsdg" hidden="1">'[25]ANALISIS STO DGO'!#REF!</definedName>
    <definedName name="sdgsgsg" hidden="1">#REF!</definedName>
    <definedName name="sdgvf" hidden="1">'[78]ANALISIS STO DGO'!#REF!</definedName>
    <definedName name="sdh" hidden="1">'[25]ANALISIS STO DGO'!#REF!</definedName>
    <definedName name="sdr" hidden="1">#REF!</definedName>
    <definedName name="sdrffewfww">#REF!</definedName>
    <definedName name="sdrh" hidden="1">'[25]ANALISIS STO DGO'!#REF!</definedName>
    <definedName name="sdrhf" hidden="1">'[25]ANALISIS STO DGO'!#REF!</definedName>
    <definedName name="sdsdf" hidden="1">#REF!</definedName>
    <definedName name="sdsdfgdfg" hidden="1">[2]A!#REF!</definedName>
    <definedName name="sdsdfsd" hidden="1">[2]A!#REF!</definedName>
    <definedName name="sdssgdf" hidden="1">[2]A!#REF!</definedName>
    <definedName name="sdv" hidden="1">'[25]ANALISIS STO DGO'!#REF!</definedName>
    <definedName name="SDVD" hidden="1">'[25]ANALISIS STO DGO'!#REF!</definedName>
    <definedName name="sdvfsdefv" hidden="1">'[25]ANALISIS STO DGO'!#REF!</definedName>
    <definedName name="se" hidden="1">'[25]ANALISIS STO DGO'!#REF!</definedName>
    <definedName name="Sealer">#REF!</definedName>
    <definedName name="sed" hidden="1">'[25]ANALISIS STO DGO'!#REF!</definedName>
    <definedName name="sedf" hidden="1">'[25]ANALISIS STO DGO'!#REF!</definedName>
    <definedName name="sedfa" hidden="1">'[25]ANALISIS STO DGO'!#REF!</definedName>
    <definedName name="sedfghh" hidden="1">'[25]ANALISIS STO DGO'!#REF!</definedName>
    <definedName name="seg">#REF!</definedName>
    <definedName name="segfd" hidden="1">'[25]ANALISIS STO DGO'!#REF!</definedName>
    <definedName name="SEGUETA">#REF!</definedName>
    <definedName name="Seguetas____Ultra">#REF!</definedName>
    <definedName name="segundo">#REF!</definedName>
    <definedName name="Seguro_patronal">#REF!</definedName>
    <definedName name="Seguro_PF">#REF!</definedName>
    <definedName name="SEGUROS">#REF!</definedName>
    <definedName name="SEGUROS__Y__FIANZAS">#REF!</definedName>
    <definedName name="SEMIGL">[27]Materiales!$E$42</definedName>
    <definedName name="Semigloss">[35]Ins!$E$806</definedName>
    <definedName name="senai">#REF!</definedName>
    <definedName name="senaii">#REF!</definedName>
    <definedName name="senaiii">#REF!</definedName>
    <definedName name="senaiiii">#REF!</definedName>
    <definedName name="Séptico">#REF!</definedName>
    <definedName name="SEPTICOCAL">#REF!</definedName>
    <definedName name="SEPTICOROC">#REF!</definedName>
    <definedName name="septicoroca">#REF!</definedName>
    <definedName name="SEPTICOTIE">#REF!</definedName>
    <definedName name="SEPTICOTIESDIS">#REF!</definedName>
    <definedName name="Sereno_Mes">#REF!</definedName>
    <definedName name="Servicio.Vaciado.con.bomba">#REF!</definedName>
    <definedName name="Servicios_prestados">#REF!</definedName>
    <definedName name="sf">'[18]Pres. '!#REF!</definedName>
    <definedName name="sfdb" hidden="1">'[25]ANALISIS STO DGO'!#REF!</definedName>
    <definedName name="sfdg" hidden="1">#REF!</definedName>
    <definedName name="sfdgg" hidden="1">[2]A!#REF!</definedName>
    <definedName name="sfsdfsd" hidden="1">'[25]ANALISIS STO DGO'!#REF!</definedName>
    <definedName name="sfsfds" hidden="1">'[25]ANALISIS STO DGO'!#REF!</definedName>
    <definedName name="sg" hidden="1">'[25]ANALISIS STO DGO'!#REF!</definedName>
    <definedName name="sgdfgg" hidden="1">'[25]ANALISIS STO DGO'!#REF!</definedName>
    <definedName name="sghb" hidden="1">'[25]ANALISIS STO DGO'!#REF!</definedName>
    <definedName name="sh" hidden="1">'[25]ANALISIS STO DGO'!#REF!</definedName>
    <definedName name="Sheet">#REF!</definedName>
    <definedName name="SHEET_PRINT">#REF!</definedName>
    <definedName name="SHEETROCK">[60]Analisis!$E$166</definedName>
    <definedName name="Sheetrock.antihumedad">#REF!</definedName>
    <definedName name="Sheetrock.en.plastbau">#REF!</definedName>
    <definedName name="sheetrock.media">[60]Insumos!$L$38</definedName>
    <definedName name="shingle.asfaltico">#REF!</definedName>
    <definedName name="shr" hidden="1">#REF!</definedName>
    <definedName name="SIERRA_ELECTRICA">#REF!</definedName>
    <definedName name="SIFON_PVC_1_12">#REF!</definedName>
    <definedName name="SIFON_PVC_1_14">#REF!</definedName>
    <definedName name="SIFON_PVC_2">#REF!</definedName>
    <definedName name="SIFON_PVC_4">#REF!</definedName>
    <definedName name="SIFON2">#REF!</definedName>
    <definedName name="sifon2pvc">[30]INSUMO!$D$262</definedName>
    <definedName name="sifondoble112">[30]INSUMO!$D$265</definedName>
    <definedName name="SIFONFREGPVC">#REF!</definedName>
    <definedName name="SIFONLAV1_4PVC">[29]Materiales!$E$598</definedName>
    <definedName name="SIFONLAVCROM">#REF!</definedName>
    <definedName name="SIFONLAVPVC">#REF!</definedName>
    <definedName name="SIFONPVC112">#REF!</definedName>
    <definedName name="SIFONPVC2">#REF!</definedName>
    <definedName name="SIFONPVC3">#REF!</definedName>
    <definedName name="SIFONPVC4">#REF!</definedName>
    <definedName name="sifonsencillo112">[30]INSUMO!$D$266</definedName>
    <definedName name="sigaesplael">'[8]Ana-elect.'!#REF!</definedName>
    <definedName name="SILICONE">#REF!</definedName>
    <definedName name="SILICONTUBO">[27]Materiales!$E$613</definedName>
    <definedName name="SILICOOL">#REF!</definedName>
    <definedName name="SINTERRUPTOR3VIAS">[28]Analisis!$F$252</definedName>
    <definedName name="SINTERRUPTOR4VIAS">[28]Analisis!$F$263</definedName>
    <definedName name="SINTERRUPTORDOBLE">[28]Analisis!$F$229</definedName>
    <definedName name="SINTERRUPTORSENCILLO">[29]Analisis!$F$205</definedName>
    <definedName name="SINTERRUPTORTRIPLE">[28]Analisis!$F$241</definedName>
    <definedName name="sistema" hidden="1">#REF!</definedName>
    <definedName name="Sistema.Agua.Potable.Entrepiso">#REF!</definedName>
    <definedName name="sistema.aire.acondicionado">[42]Resumen!$D$24</definedName>
    <definedName name="Sistema.contra.incendio">#REF!</definedName>
    <definedName name="sjdkhgl" hidden="1">'[25]ANALISIS STO DGO'!#REF!</definedName>
    <definedName name="SLAVADERODOBLE">[29]Analisis!$F$701</definedName>
    <definedName name="SLAVADEROSENCILLO">[28]Analisis!$F$797</definedName>
    <definedName name="SLUZCENITAL">[29]Analisis!$F$193</definedName>
    <definedName name="solap">#REF!</definedName>
    <definedName name="SOLDADORA">#REF!</definedName>
    <definedName name="Solicitud_pago">#REF!</definedName>
    <definedName name="solvente">#REF!</definedName>
    <definedName name="sor" hidden="1">#REF!</definedName>
    <definedName name="sort" hidden="1">#REF!</definedName>
    <definedName name="Sorteo">#REF!</definedName>
    <definedName name="srh" hidden="1">'[25]ANALISIS STO DGO'!#REF!</definedName>
    <definedName name="SRS" hidden="1">'[25]ANALISIS STO DGO'!#REF!</definedName>
    <definedName name="ss">#REF!</definedName>
    <definedName name="SSD">[45]ELECTRICO!#REF!</definedName>
    <definedName name="ssdf" hidden="1">'[25]ANALISIS STO DGO'!#REF!</definedName>
    <definedName name="ssdfgs" hidden="1">'[25]ANALISIS STO DGO'!#REF!</definedName>
    <definedName name="SSDFSDFSDF" hidden="1">[2]A!#REF!</definedName>
    <definedName name="ssfdfsdf" hidden="1">[2]A!#REF!</definedName>
    <definedName name="SSO">#REF!</definedName>
    <definedName name="SSO_PARCIAL">#REF!</definedName>
    <definedName name="SSS">#REF!</definedName>
    <definedName name="Stain">#REF!</definedName>
    <definedName name="STELEFONOTAPA">[29]Analisis!$F$319</definedName>
    <definedName name="STOMACORRIENTE110">[29]Analisis!$F$272</definedName>
    <definedName name="STOMACORRIENTE220">[28]Analisis!$F$298</definedName>
    <definedName name="stud2.5.s22">[60]Insumos!$L$30</definedName>
    <definedName name="su">[110]Pres.!$B$56</definedName>
    <definedName name="SU.FUMIG">[88]SubCon!$F$23</definedName>
    <definedName name="suacero2">#REF!</definedName>
    <definedName name="suacero3">#REF!</definedName>
    <definedName name="suacero4">#REF!</definedName>
    <definedName name="suacero5">#REF!</definedName>
    <definedName name="suacero6">#REF!</definedName>
    <definedName name="suarena1">#REF!</definedName>
    <definedName name="suarena2">#REF!</definedName>
    <definedName name="suarena3">#REF!</definedName>
    <definedName name="suarena4">#REF!</definedName>
    <definedName name="suarena5">#REF!</definedName>
    <definedName name="suarena6">#REF!</definedName>
    <definedName name="SUB">#REF!</definedName>
    <definedName name="SUB.1.ExteriorA.N.">#REF!</definedName>
    <definedName name="Sub.Ext.Gral.">#REF!</definedName>
    <definedName name="Sub.Mat.Losa.Aligerada">#REF!</definedName>
    <definedName name="Sub.Total.1">#REF!</definedName>
    <definedName name="SUB.TOTAL.Prelim.A.N.">#REF!</definedName>
    <definedName name="SUB.VILLA1">#REF!</definedName>
    <definedName name="SUB_2">#N/A</definedName>
    <definedName name="SUB_3">#N/A</definedName>
    <definedName name="SUB_TOTAL">#REF!</definedName>
    <definedName name="SUB_TOTAL.Prelim.FaseI">#REF!</definedName>
    <definedName name="Sub_Total_1.Cocina">#REF!</definedName>
    <definedName name="SUB_TOTAL_1.Lav.">#REF!</definedName>
    <definedName name="SUB_TOTAL_EN_RD">'[110]Laurel(OBINSA)'!$H$107</definedName>
    <definedName name="Subact1_1">#REF!</definedName>
    <definedName name="Subact1_2">#REF!</definedName>
    <definedName name="Subact1_3">#REF!</definedName>
    <definedName name="Subact2_1">#REF!</definedName>
    <definedName name="Subact2_2">#REF!</definedName>
    <definedName name="Subact2_3">#REF!</definedName>
    <definedName name="Subact3_1">#REF!</definedName>
    <definedName name="Subact3_2">#REF!</definedName>
    <definedName name="Subact3_3">#REF!</definedName>
    <definedName name="SUBAREMES01">#REF!</definedName>
    <definedName name="SUBAREPOL02">#REF!</definedName>
    <definedName name="SUBAREPOL03">#REF!</definedName>
    <definedName name="SUBAREPOL04">#REF!</definedName>
    <definedName name="SUBAREPOL05">#REF!</definedName>
    <definedName name="SUBAREPOL06">#REF!</definedName>
    <definedName name="SUBBASE">#REF!</definedName>
    <definedName name="SUBBLO10MES02">#REF!</definedName>
    <definedName name="SUBBLO10MES03">#REF!</definedName>
    <definedName name="SUBBLO10MES04">#REF!</definedName>
    <definedName name="SUBBLO10MES05">#REF!</definedName>
    <definedName name="SUBBLO10MES06">#REF!</definedName>
    <definedName name="SUBBLO10POL02">#REF!</definedName>
    <definedName name="SUBBLO10POL03">#REF!</definedName>
    <definedName name="SUBBLO10POL04">#REF!</definedName>
    <definedName name="SUBBLO10POL05">#REF!</definedName>
    <definedName name="SUBBLO10POL06">#REF!</definedName>
    <definedName name="SUBBLO12MES02">#REF!</definedName>
    <definedName name="SUBBLO12MES03">#REF!</definedName>
    <definedName name="SUBBLO12MES04">#REF!</definedName>
    <definedName name="SUBBLO12MES05">#REF!</definedName>
    <definedName name="SUBBLO12MES06">#REF!</definedName>
    <definedName name="SUBBLO12POL02">#REF!</definedName>
    <definedName name="SUBBLO12POL03">#REF!</definedName>
    <definedName name="SUBBLO12POL04">#REF!</definedName>
    <definedName name="SUBBLO12POL05">#REF!</definedName>
    <definedName name="SUBBLO12POL06">#REF!</definedName>
    <definedName name="SUBBLO4MES02">#REF!</definedName>
    <definedName name="SUBBLO4MES03">#REF!</definedName>
    <definedName name="SUBBLO4MES04">#REF!</definedName>
    <definedName name="SUBBLO4MES05">#REF!</definedName>
    <definedName name="SUBBLO4MES06">#REF!</definedName>
    <definedName name="SUBBLO4POL02">#REF!</definedName>
    <definedName name="SUBBLO4POL03">#REF!</definedName>
    <definedName name="SUBBLO4POL04">#REF!</definedName>
    <definedName name="SUBBLO4POL05">#REF!</definedName>
    <definedName name="SUBBLO4POL06">#REF!</definedName>
    <definedName name="SUBBLO6MES02">#REF!</definedName>
    <definedName name="SUBBLO6MES03">#REF!</definedName>
    <definedName name="SUBBLO6MES04">#REF!</definedName>
    <definedName name="SUBBLO6MES05">#REF!</definedName>
    <definedName name="SUBBLO6MES06">#REF!</definedName>
    <definedName name="SUBBLO6POL02">#REF!</definedName>
    <definedName name="SUBBLO6POL03">#REF!</definedName>
    <definedName name="SUBBLO6POL04">#REF!</definedName>
    <definedName name="SUBBLO6POL05">#REF!</definedName>
    <definedName name="SUBBLO6POL06">#REF!</definedName>
    <definedName name="SUBBLO8MES02">#REF!</definedName>
    <definedName name="SUBBLO8MES03">#REF!</definedName>
    <definedName name="SUBBLO8MES04">#REF!</definedName>
    <definedName name="SUBBLO8MES05">#REF!</definedName>
    <definedName name="SUBBLO8MES06">#REF!</definedName>
    <definedName name="SUBBLO8POL02">#REF!</definedName>
    <definedName name="SUBBLO8POL03">#REF!</definedName>
    <definedName name="SUBBLO8POL04">#REF!</definedName>
    <definedName name="SUBBLO8POL05">#REF!</definedName>
    <definedName name="SUBBLO8POL06">#REF!</definedName>
    <definedName name="SUBFDAPOL02">#REF!</definedName>
    <definedName name="SUBFDAPOL03">#REF!</definedName>
    <definedName name="SUBFDAPOL04">#REF!</definedName>
    <definedName name="SUBFDAPOL05">#REF!</definedName>
    <definedName name="SUBFDAPOL06">#REF!</definedName>
    <definedName name="SUBGRAMES01">#REF!</definedName>
    <definedName name="SUBGRAPOL02">#REF!</definedName>
    <definedName name="SUBGRAPOL03">#REF!</definedName>
    <definedName name="SUBGRAPOL04">#REF!</definedName>
    <definedName name="SUBGRAPOL05">#REF!</definedName>
    <definedName name="SUBGRAPOL06">#REF!</definedName>
    <definedName name="Subida.mat.Fino">#REF!</definedName>
    <definedName name="Subida.Mat.pintura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idaagua2donivel">'[30]MANO DE OBRA'!$D$18</definedName>
    <definedName name="subidaagua3ernivel">'[30]MANO DE OBRA'!$D$19</definedName>
    <definedName name="subidaagua4tonivel">'[30]MANO DE OBRA'!$D$20</definedName>
    <definedName name="subidaarena2donivel">'[30]MANO DE OBRA'!$D$21</definedName>
    <definedName name="subidaarena3ernivel">'[30]MANO DE OBRA'!$D$22</definedName>
    <definedName name="subidaarena4tonivel">'[30]MANO DE OBRA'!$D$23</definedName>
    <definedName name="subidabloque62n">'[30]MANO DE OBRA'!$D$26</definedName>
    <definedName name="subidacemento2nivel">'[30]MANO DE OBRA'!$D$30</definedName>
    <definedName name="subidacemento3ernivel">'[30]MANO DE OBRA'!$D$31</definedName>
    <definedName name="subidacemento4tonivel">'[30]MANO DE OBRA'!$D$32</definedName>
    <definedName name="subidacementocalderretido">'[30]MANO DE OBRA'!#REF!</definedName>
    <definedName name="subidahormigon140al2n">'[30]MANO DE OBRA'!#REF!</definedName>
    <definedName name="subidahormogon140al2n">'[30]Subir materiales'!$C$34</definedName>
    <definedName name="subidamezcla1.15.5al2n">'[30]MANO DE OBRA'!#REF!</definedName>
    <definedName name="subidamezcla1.3al2n">'[30]MANO DE OBRA'!#REF!</definedName>
    <definedName name="subidamezcla1155al2n">'[30]Subir materiales'!$C$27</definedName>
    <definedName name="subidamezcla13al2do">'[30]Subir materiales'!$C$6</definedName>
    <definedName name="subidavarilla2n">'[30]MANO DE OBRA'!$D$33</definedName>
    <definedName name="sublock62">#REF!</definedName>
    <definedName name="sublock63">#REF!</definedName>
    <definedName name="sublock64">#REF!</definedName>
    <definedName name="sublock65">#REF!</definedName>
    <definedName name="sublock66">#REF!</definedName>
    <definedName name="sublock82">#REF!</definedName>
    <definedName name="sublock83">#REF!</definedName>
    <definedName name="sublock84">#REF!</definedName>
    <definedName name="sublock85">#REF!</definedName>
    <definedName name="sublock86">#REF!</definedName>
    <definedName name="subtotal">#REF!</definedName>
    <definedName name="subtotal_2">"$#REF!.$H$59"</definedName>
    <definedName name="subtotal_3">"$#REF!.$H$59"</definedName>
    <definedName name="SUBTOTAL1">#REF!</definedName>
    <definedName name="SUBTOTAL1_2">"$#REF!.$H$52"</definedName>
    <definedName name="SUBTOTAL1_3">"$#REF!.$H$52"</definedName>
    <definedName name="SUBTOTALA">#REF!</definedName>
    <definedName name="SUBTOTALA_2">"$#REF!.$M$53"</definedName>
    <definedName name="SUBTOTALA_3">"$#REF!.$M$53"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>#REF!</definedName>
    <definedName name="SUBTOTALPRESU">#REF!</definedName>
    <definedName name="SUBTOTALPRESU_2">"$#REF!.$F$52"</definedName>
    <definedName name="SUBTOTALPRESU_3">"$#REF!.$F$52"</definedName>
    <definedName name="sucemento2">#REF!</definedName>
    <definedName name="sucemento3">#REF!</definedName>
    <definedName name="sucemento4">#REF!</definedName>
    <definedName name="sucemento5">#REF!</definedName>
    <definedName name="sucemento6">#REF!</definedName>
    <definedName name="Sucursal">#REF!</definedName>
    <definedName name="SUELDO">#REF!</definedName>
    <definedName name="SUELDO_2">"$#REF!.$#REF!$#REF!"</definedName>
    <definedName name="SUELDO_3">"$#REF!.$#REF!$#REF!"</definedName>
    <definedName name="sugrava2">#REF!</definedName>
    <definedName name="sugrava3">#REF!</definedName>
    <definedName name="sugrava4">#REF!</definedName>
    <definedName name="sugrava5">#REF!</definedName>
    <definedName name="sugrava6">#REF!</definedName>
    <definedName name="SULAOC" hidden="1">#REF!</definedName>
    <definedName name="sum.coloc..gravo.arena">#REF!</definedName>
    <definedName name="sum.coloc.tub.18">#REF!</definedName>
    <definedName name="sum.coloc.tub.21">#REF!</definedName>
    <definedName name="sum.coloc.tub.24">#REF!</definedName>
    <definedName name="sum.coloc.tub.36">#REF!</definedName>
    <definedName name="sum.coloc.tub.42">#REF!</definedName>
    <definedName name="sum.coloc.tub.48">#REF!</definedName>
    <definedName name="sum.coloc.tub.60">#REF!</definedName>
    <definedName name="sum.coloc.tub.72">#REF!</definedName>
    <definedName name="sum.coloc.tub.8">#REF!</definedName>
    <definedName name="Sum_agua_fresca">#REF!</definedName>
    <definedName name="SUMA2N">#REF!</definedName>
    <definedName name="SUMA3N">#REF!</definedName>
    <definedName name="SUMA4N">#REF!</definedName>
    <definedName name="SUMA5N">#REF!</definedName>
    <definedName name="SUMA6N">#REF!</definedName>
    <definedName name="Suministro_y_Regado_de_Tierra_Negra">#REF!</definedName>
    <definedName name="SUMINISTROS">#REF!</definedName>
    <definedName name="Summary">#REF!</definedName>
    <definedName name="super" hidden="1">#REF!</definedName>
    <definedName name="swed" hidden="1">'[25]ANALISIS STO DGO'!#REF!</definedName>
    <definedName name="swedgvf" hidden="1">'[25]ANALISIS STO DGO'!#REF!</definedName>
    <definedName name="swef" hidden="1">'[25]ANALISIS STO DGO'!#REF!</definedName>
    <definedName name="swefef" hidden="1">'[25]ANALISIS STO DGO'!#REF!</definedName>
    <definedName name="swefg" hidden="1">'[25]ANALISIS STO DGO'!#REF!</definedName>
    <definedName name="swefv" hidden="1">'[25]ANALISIS STO DGO'!#REF!</definedName>
    <definedName name="sweg" hidden="1">'[25]ANALISIS STO DGO'!#REF!</definedName>
    <definedName name="swegf" hidden="1">'[25]ANALISIS STO DGO'!#REF!</definedName>
    <definedName name="swegftw" hidden="1">'[25]ANALISIS STO DGO'!#REF!</definedName>
    <definedName name="swegvfswedgvf" hidden="1">'[25]ANALISIS STO DGO'!#REF!</definedName>
    <definedName name="SWEGWEG" hidden="1">'[25]ANALISIS STO DGO'!#REF!</definedName>
    <definedName name="swet" hidden="1">'[25]ANALISIS STO DGO'!#REF!</definedName>
    <definedName name="switchdoblevia">[30]INSUMO!$D$530</definedName>
    <definedName name="sx" hidden="1">'[25]ANALISIS STO DGO'!#REF!</definedName>
    <definedName name="sxd" hidden="1">'[25]ANALISIS STO DGO'!#REF!</definedName>
    <definedName name="sxn" hidden="1">'[25]ANALISIS STO DGO'!#REF!</definedName>
    <definedName name="szaed" hidden="1">'[25]ANALISIS STO DGO'!#REF!</definedName>
    <definedName name="t" localSheetId="0">Todas las Hojas !$A$1:$G$3</definedName>
    <definedName name="t">Todas las Hojas !$A$1:$G$3</definedName>
    <definedName name="t34t4t" hidden="1">'[25]ANALISIS STO DGO'!#REF!</definedName>
    <definedName name="t4t444t" hidden="1">'[25]ANALISIS STO DGO'!#REF!</definedName>
    <definedName name="TABIQUESBAÑOSM2CONTRA">#REF!</definedName>
    <definedName name="TABLA">#REF!</definedName>
    <definedName name="TABLA1">#REF!</definedName>
    <definedName name="tablaadicionales">#REF!</definedName>
    <definedName name="TABLAP">#REF!</definedName>
    <definedName name="TABLAPARTIDAS">#REF!</definedName>
    <definedName name="TABLESTACADO">#REF!</definedName>
    <definedName name="tablestacas">#REF!</definedName>
    <definedName name="TABLETAS">#REF!</definedName>
    <definedName name="TABLETAS_2">#N/A</definedName>
    <definedName name="TABLETAS_3">#N/A</definedName>
    <definedName name="taladromartillo">[30]INSUMO!$D$549</definedName>
    <definedName name="TANGIT">#REF!</definedName>
    <definedName name="TANQUE_55Gls">#REF!</definedName>
    <definedName name="TANQUEAGUA">#REF!</definedName>
    <definedName name="tanqueplastico55gls">[30]INSUMO!$D$75</definedName>
    <definedName name="tap">'[18]Pres. '!$E$21</definedName>
    <definedName name="TAPA_ALUMINIO_1x1">#REF!</definedName>
    <definedName name="TAPA_REGISTRO_HF">#REF!</definedName>
    <definedName name="TAPA_REGISTRO_HF_LIVIANA">#REF!</definedName>
    <definedName name="TAPACISALUM2727">#REF!</definedName>
    <definedName name="tapacisterna27x27">[30]INSUMO!$D$276</definedName>
    <definedName name="TAPAINODNAT">#REF!</definedName>
    <definedName name="tapainodorostandard">[30]INSUMO!$D$278</definedName>
    <definedName name="TAPE">#REF!</definedName>
    <definedName name="TAPE_3M">#REF!</definedName>
    <definedName name="Tape_vinyl__3M___super_33T">[35]Ins!$E$507</definedName>
    <definedName name="TAPE23">#REF!</definedName>
    <definedName name="TAPE3M">[27]Materiales!$E$817</definedName>
    <definedName name="Tapete.2.1x0.8.habit.">#REF!</definedName>
    <definedName name="tapetes.1.8x1.1.habit.">#REF!</definedName>
    <definedName name="Tapetes.4.2x2.hall">#REF!</definedName>
    <definedName name="TAPONHHG1">#REF!</definedName>
    <definedName name="TAPONHHG112">#REF!</definedName>
    <definedName name="TAPONHHG12">#REF!</definedName>
    <definedName name="TAPONHHG2">#REF!</definedName>
    <definedName name="TAPONHHG2112">#REF!</definedName>
    <definedName name="TAPONHHG3">#REF!</definedName>
    <definedName name="TAPONHHG34">#REF!</definedName>
    <definedName name="TAPONHHG4">#REF!</definedName>
    <definedName name="TAPONMHG1">#REF!</definedName>
    <definedName name="TAPONMHG112">#REF!</definedName>
    <definedName name="TAPONMHG12">#REF!</definedName>
    <definedName name="TAPONMHG2">#REF!</definedName>
    <definedName name="TAPONMHG212">#REF!</definedName>
    <definedName name="TAPONMHG3">#REF!</definedName>
    <definedName name="TAPONMHG34">#REF!</definedName>
    <definedName name="TAPONMHG4">#REF!</definedName>
    <definedName name="TAPONREG2">#REF!</definedName>
    <definedName name="TAPONREG3">#REF!</definedName>
    <definedName name="TAPONREG4">#REF!</definedName>
    <definedName name="tarjeta_comisariato">#REF!</definedName>
    <definedName name="TARRANC">'[8]anal term'!#REF!</definedName>
    <definedName name="TARUGO">#REF!</definedName>
    <definedName name="tarugoverde">[30]INSUMO!$D$524</definedName>
    <definedName name="TASA">#REF!</definedName>
    <definedName name="tasa.del.dolar">#REF!</definedName>
    <definedName name="Tasacambio">#REF!</definedName>
    <definedName name="Tb_Materiales">#REF!</definedName>
    <definedName name="tblock4">#REF!</definedName>
    <definedName name="tblock6">#REF!</definedName>
    <definedName name="tblock8">#REF!</definedName>
    <definedName name="TC">#REF!</definedName>
    <definedName name="TC220V">'[8]Ana-elect.'!#REF!</definedName>
    <definedName name="TCAL">[22]MOJornal!$D$63</definedName>
    <definedName name="TCCA">#REF!</definedName>
    <definedName name="TCDE">#REF!</definedName>
    <definedName name="TCEL">#REF!</definedName>
    <definedName name="TCPI">#REF!</definedName>
    <definedName name="TCPL">#REF!</definedName>
    <definedName name="TCVA">#REF!</definedName>
    <definedName name="TE" hidden="1">#REF!</definedName>
    <definedName name="techo.madera">#REF!</definedName>
    <definedName name="Techo.Madera.Cana">#REF!</definedName>
    <definedName name="Techo.madera.ondulina">#REF!</definedName>
    <definedName name="Techo.Madera.Shingle">[39]Análisis!$N$1024</definedName>
    <definedName name="Techo.MaderayCana">#REF!</definedName>
    <definedName name="Techo.MaderayShingels">#REF!</definedName>
    <definedName name="TECHO_ZINC">#REF!</definedName>
    <definedName name="TECHOASBTIJPIN">#REF!</definedName>
    <definedName name="TECHOS">#REF!</definedName>
    <definedName name="TECHOS_AN">#REF!</definedName>
    <definedName name="TECHOTEJASFFORROCAO">#REF!</definedName>
    <definedName name="TECHOTEJASFFORROCED">#REF!</definedName>
    <definedName name="TECHOTEJASFFORROPINTRA">#REF!</definedName>
    <definedName name="TECHOTEJASFFORROROBBRA">#REF!</definedName>
    <definedName name="TECHOTEJCURVFORROCAO">#REF!</definedName>
    <definedName name="TECHOTEJCURVFORROCED">#REF!</definedName>
    <definedName name="TECHOTEJCURVFORROPINTRA">#REF!</definedName>
    <definedName name="TECHOTEJCURVFORROROBBRA">#REF!</definedName>
    <definedName name="TECHOTEJCURVSOBREFINO">#REF!</definedName>
    <definedName name="TECHOTEJCURVTIJPIN">#REF!</definedName>
    <definedName name="TECHOZIN26TIJPIN">#REF!</definedName>
    <definedName name="TECYESO">#REF!</definedName>
    <definedName name="TEE_ACERO_12x8">#REF!</definedName>
    <definedName name="TEE_ACERO_16x12">#REF!</definedName>
    <definedName name="TEE_ACERO_16x16">#REF!</definedName>
    <definedName name="TEE_ACERO_16x6">#REF!</definedName>
    <definedName name="TEE_ACERO_16x8">#REF!</definedName>
    <definedName name="TEE_ACERO_20x16">#REF!</definedName>
    <definedName name="TEE_CPVC_12">#REF!</definedName>
    <definedName name="TEE_HG_1">#REF!</definedName>
    <definedName name="TEE_HG_1_12">#REF!</definedName>
    <definedName name="TEE_HG_12">#REF!</definedName>
    <definedName name="TEE_HG_34">#REF!</definedName>
    <definedName name="tee_pp_0.5">#N/A</definedName>
    <definedName name="tee_pp_1">#N/A</definedName>
    <definedName name="tee_pp_1.5">#N/A</definedName>
    <definedName name="tee_pp_2">#N/A</definedName>
    <definedName name="TEE_PVC_PRES_1">#REF!</definedName>
    <definedName name="TEE_PVC_PRES_12">#REF!</definedName>
    <definedName name="TEE_PVC_PRES_34">#REF!</definedName>
    <definedName name="TEE1_2HG">[27]Materiales!$E$464</definedName>
    <definedName name="TEECPVC12">#REF!</definedName>
    <definedName name="TEECPVC34">#REF!</definedName>
    <definedName name="TEEHG1">#REF!</definedName>
    <definedName name="TEEHG112">#REF!</definedName>
    <definedName name="TEEHG12">#REF!</definedName>
    <definedName name="TEEHG125">#REF!</definedName>
    <definedName name="TEEHG2">#REF!</definedName>
    <definedName name="TEEHG212">#REF!</definedName>
    <definedName name="TEEHG3">#REF!</definedName>
    <definedName name="TEEHG34">#REF!</definedName>
    <definedName name="TEEHG4">#REF!</definedName>
    <definedName name="teepresion12pvc">[30]INSUMO!$D$299</definedName>
    <definedName name="teepresion34pvc">[30]INSUMO!$D$300</definedName>
    <definedName name="TEEPVCDREN2X2">#REF!</definedName>
    <definedName name="TEEPVCDREN3X2">#REF!</definedName>
    <definedName name="TEEPVCDREN3X3">#REF!</definedName>
    <definedName name="TEEPVCDREN4X2">#REF!</definedName>
    <definedName name="TEEPVCDREN4X3">#REF!</definedName>
    <definedName name="TEEPVCDREN4X4">#REF!</definedName>
    <definedName name="TEEPVCDREN6X3">#REF!</definedName>
    <definedName name="TEEPVCDREN6X4">#REF!</definedName>
    <definedName name="TEEPVCDREN6X6">#REF!</definedName>
    <definedName name="TEEPVCPRES1">#REF!</definedName>
    <definedName name="TEEPVCPRES112">#REF!</definedName>
    <definedName name="TEEPVCPRES12">#REF!</definedName>
    <definedName name="TEEPVCPRES2">#REF!</definedName>
    <definedName name="TEEPVCPRES3">#REF!</definedName>
    <definedName name="TEEPVCPRES34">#REF!</definedName>
    <definedName name="TEEPVCPRES4">#REF!</definedName>
    <definedName name="TEEPVCPRES6">#REF!</definedName>
    <definedName name="TEFLON">#REF!</definedName>
    <definedName name="teflon1">[30]INSUMO!$D$312</definedName>
    <definedName name="TEJA">#REF!</definedName>
    <definedName name="teja16">#REF!</definedName>
    <definedName name="teja18">#REF!</definedName>
    <definedName name="TEJAASFINST">#REF!</definedName>
    <definedName name="Tejas.en.techo">[42]Análisis!$D$365</definedName>
    <definedName name="tejas.hispaniola">#REF!</definedName>
    <definedName name="tejatipos">#REF!</definedName>
    <definedName name="TELJAGS">#REF!</definedName>
    <definedName name="TER" hidden="1">#REF!</definedName>
    <definedName name="tercero">#REF!</definedName>
    <definedName name="tergerer" hidden="1">'[25]ANALISIS STO DGO'!#REF!</definedName>
    <definedName name="TERM">#REF!</definedName>
    <definedName name="Term.Superficie.Horm.">#REF!</definedName>
    <definedName name="terminales">[30]INSUMO!$D$541</definedName>
    <definedName name="TERTETRERTE" hidden="1">'[25]ANALISIS STO DGO'!#REF!</definedName>
    <definedName name="tertwe" hidden="1">'[25]ANALISIS STO DGO'!#REF!</definedName>
    <definedName name="tetuii">#REF!</definedName>
    <definedName name="Textordguard_sb">#REF!</definedName>
    <definedName name="Textrodguadia_SN">#REF!</definedName>
    <definedName name="tey" hidden="1">#REF!</definedName>
    <definedName name="TF">#REF!</definedName>
    <definedName name="tfj" hidden="1">'[25]ANALISIS STO DGO'!#REF!</definedName>
    <definedName name="tftu" hidden="1">'[25]ANALISIS STO DGO'!#REF!</definedName>
    <definedName name="tfwetwetw" hidden="1">'[25]ANALISIS STO DGO'!#REF!</definedName>
    <definedName name="tg">#REF!</definedName>
    <definedName name="tgjmfgt" hidden="1">'[25]ANALISIS STO DGO'!#REF!</definedName>
    <definedName name="tgnmjfrt" hidden="1">'[25]ANALISIS STO DGO'!#REF!</definedName>
    <definedName name="tgwe" hidden="1">'[25]ANALISIS STO DGO'!#REF!</definedName>
    <definedName name="th" hidden="1">'[25]ANALISIS STO DGO'!#REF!</definedName>
    <definedName name="THE" hidden="1">#REF!</definedName>
    <definedName name="thf" hidden="1">'[25]ANALISIS STO DGO'!#REF!</definedName>
    <definedName name="THINN">[27]Materiales!$E$46</definedName>
    <definedName name="THINNER">#REF!</definedName>
    <definedName name="thj" hidden="1">'[25]ANALISIS STO DGO'!#REF!</definedName>
    <definedName name="thjf" hidden="1">'[25]ANALISIS STO DGO'!#REF!</definedName>
    <definedName name="thjft" hidden="1">'[25]ANALISIS STO DGO'!#REF!</definedName>
    <definedName name="thjrt" hidden="1">'[25]ANALISIS STO DGO'!#REF!</definedName>
    <definedName name="thr" hidden="1">'[25]ANALISIS STO DGO'!#REF!</definedName>
    <definedName name="thrt" hidden="1">'[25]ANALISIS STO DGO'!#REF!</definedName>
    <definedName name="thrth" hidden="1">#REF!</definedName>
    <definedName name="thrthf" hidden="1">'[25]ANALISIS STO DGO'!#REF!</definedName>
    <definedName name="thrthrf" hidden="1">'[25]ANALISIS STO DGO'!#REF!</definedName>
    <definedName name="THRTHRTH" hidden="1">#REF!</definedName>
    <definedName name="thrtyrt" hidden="1">[2]A!#REF!</definedName>
    <definedName name="tht" hidden="1">'[25]ANALISIS STO DGO'!#REF!</definedName>
    <definedName name="thyfhsr" hidden="1">'[25]ANALISIS STO DGO'!#REF!</definedName>
    <definedName name="thyrthrth" hidden="1">'[25]ANALISIS STO DGO'!#REF!</definedName>
    <definedName name="thyrthrthrthth" hidden="1">'[25]ANALISIS STO DGO'!#REF!</definedName>
    <definedName name="tie">#REF!</definedName>
    <definedName name="tiempo.capataz">#REF!</definedName>
    <definedName name="tiempo.giro.180grados.retro.carguio.3m">#REF!</definedName>
    <definedName name="tiempo.giro.180grados.retro.exc.3m">#REF!</definedName>
    <definedName name="tiempo.giro.180grados.retro.exc.4.5m">#REF!</definedName>
    <definedName name="tiempo.giro.90grados.retro.carguio.3m">#REF!</definedName>
    <definedName name="tiempo.giro.90grados.retro.exc.3m">#REF!</definedName>
    <definedName name="tiempo.giro.90grados.retro.exc.4.5m">#REF!</definedName>
    <definedName name="tiempo.sereno">#REF!</definedName>
    <definedName name="Tiempo_reposo_comida">#REF!</definedName>
    <definedName name="Tiempo_viaje_Nocturno">#REF!</definedName>
    <definedName name="TIERRAS">#REF!</definedName>
    <definedName name="TIJERILLAMETALICAPARATECHOS">'[58]ANALISIS HORMIGON ARMADO'!#REF!</definedName>
    <definedName name="TIMBRE">#REF!</definedName>
    <definedName name="timbrecorriente">#REF!</definedName>
    <definedName name="timbreescolar">[30]INSUMO!$D$526</definedName>
    <definedName name="TINACOS">#REF!</definedName>
    <definedName name="tinacotinagua215">[30]INSUMO!$D$314</definedName>
    <definedName name="tiop" hidden="1">#REF!</definedName>
    <definedName name="Tipo_no_cuenta">#REF!</definedName>
    <definedName name="tiralinea">[30]INSUMO!$D$77</definedName>
    <definedName name="TIT_GG">#REF!</definedName>
    <definedName name="titular_cuenta">#REF!</definedName>
    <definedName name="TITULO_COPIAR_TODO">#REF!</definedName>
    <definedName name="TITULO_PRESUPUESTO">#REF!</definedName>
    <definedName name="_xlnm.Print_Titles" localSheetId="0">'Lista de Cantidades'!$1:$6</definedName>
    <definedName name="_xlnm.Print_Titles">#REF!</definedName>
    <definedName name="tiza">#REF!</definedName>
    <definedName name="tj" hidden="1">'[25]ANALISIS STO DGO'!#REF!</definedName>
    <definedName name="tjn" hidden="1">'[25]ANALISIS STO DGO'!#REF!</definedName>
    <definedName name="tjur" hidden="1">#REF!</definedName>
    <definedName name="TL_TABLE">#REF!</definedName>
    <definedName name="TNC">#REF!</definedName>
    <definedName name="TNCCA">#REF!</definedName>
    <definedName name="TNCDE">#REF!</definedName>
    <definedName name="TNCEL">#REF!</definedName>
    <definedName name="TNCPI">#REF!</definedName>
    <definedName name="TNCPL">#REF!</definedName>
    <definedName name="TNCVA">#REF!</definedName>
    <definedName name="TO">#REF!</definedName>
    <definedName name="Toallero">#REF!</definedName>
    <definedName name="Tolas">#REF!</definedName>
    <definedName name="Tolas_2">"$#REF!.$B$13"</definedName>
    <definedName name="Tolas_3">"$#REF!.$B$13"</definedName>
    <definedName name="toldo" hidden="1">#REF!</definedName>
    <definedName name="toma">'[18]Pres. '!#REF!</definedName>
    <definedName name="tomac">'[18]Pres. '!#REF!</definedName>
    <definedName name="tomac110">[53]Analisis!$E$1042</definedName>
    <definedName name="TOMACORRIENTE_110V">#REF!</definedName>
    <definedName name="TOMACORRIENTE_220V_SENC">#REF!</definedName>
    <definedName name="TOMACORRIENTE_30a">#REF!</definedName>
    <definedName name="Tomacorriente_doble__110_v.__15_A.__Leviton__5320_ICP">[35]Ins!$E$512</definedName>
    <definedName name="TOMACORRIENTE110">[27]Materiales!$E$822</definedName>
    <definedName name="TOMACORRIENTE220">[27]Materiales!$E$823</definedName>
    <definedName name="tomacorriente220v">[30]INSUMO!$D$529</definedName>
    <definedName name="tomacorrientedoble">[30]INSUMO!$D$528</definedName>
    <definedName name="tomacorrientedoble110">#REF!</definedName>
    <definedName name="tomacorrientesencillo220">#REF!</definedName>
    <definedName name="tomc220">[53]Analisis!$E$1054</definedName>
    <definedName name="tony">#REF!</definedName>
    <definedName name="Tope">#REF!</definedName>
    <definedName name="tope.marmol">#REF!</definedName>
    <definedName name="tope.marmol.p2">[65]Insumos!$C$207</definedName>
    <definedName name="Tope_de_Marmolite_C_Normal">#REF!</definedName>
    <definedName name="TOPEMARMOLITE">#REF!</definedName>
    <definedName name="Topes.Asumido">#REF!</definedName>
    <definedName name="Topes.Baños">#REF!</definedName>
    <definedName name="Topes.bar">#REF!</definedName>
    <definedName name="toping.5cm">#REF!</definedName>
    <definedName name="TOPOG">#REF!</definedName>
    <definedName name="TOPOGRAFIA">#REF!</definedName>
    <definedName name="TOPOGRAFIA_2">#N/A</definedName>
    <definedName name="TOPOGRAFIA_3">#N/A</definedName>
    <definedName name="Topografo">#REF!</definedName>
    <definedName name="TOPPING">#REF!</definedName>
    <definedName name="TORN3X38">#REF!</definedName>
    <definedName name="TORNILLO">#REF!</definedName>
    <definedName name="tornilloexagonal">[30]INSUMO!$D$316</definedName>
    <definedName name="TORNILLOINODORO">[29]Materiales!$E$600</definedName>
    <definedName name="TORNILLOS">#REF!</definedName>
    <definedName name="TORNILLOS_2">"$#REF!.$B$#REF!"</definedName>
    <definedName name="TORNILLOS_3">"$#REF!.$B$#REF!"</definedName>
    <definedName name="Tornillos_5_x3_8">#REF!</definedName>
    <definedName name="Tornillos_5_x3_8_2">#N/A</definedName>
    <definedName name="Tornillos_5_x3_8_3">#N/A</definedName>
    <definedName name="TORNILLOS_INODORO">#REF!</definedName>
    <definedName name="TORNILLOSFIJARARAN">#REF!</definedName>
    <definedName name="tornillosfijarinodoro">[30]INSUMO!$D$317</definedName>
    <definedName name="tornillostanqueinodoro">[30]INSUMO!$D$318</definedName>
    <definedName name="torta.de.piso.7cm">#REF!</definedName>
    <definedName name="torta.piso.10cm">#REF!</definedName>
    <definedName name="Tosca">#REF!</definedName>
    <definedName name="tosi">#REF!</definedName>
    <definedName name="tosii">#REF!</definedName>
    <definedName name="tosiii">#REF!</definedName>
    <definedName name="tosiiii">#REF!</definedName>
    <definedName name="TOT">[23]Factura!#REF!</definedName>
    <definedName name="Total">#REF!</definedName>
    <definedName name="Total.Administración">#REF!</definedName>
    <definedName name="Total.Cocina">#REF!</definedName>
    <definedName name="Total.Comedor">#REF!</definedName>
    <definedName name="Total.Espectáculos">#REF!</definedName>
    <definedName name="Total.Ext.Area.Noble">#REF!</definedName>
    <definedName name="Total.Ext.Generales">#REF!</definedName>
    <definedName name="Total.Lavandería">#REF!</definedName>
    <definedName name="Total.Lobby">#REF!</definedName>
    <definedName name="Total.Prelim.A.N.">#REF!</definedName>
    <definedName name="Total.Prelim.FaseI">#REF!</definedName>
    <definedName name="Total.Villa1">#REF!</definedName>
    <definedName name="Total.Villa1.Baldosín">#REF!</definedName>
    <definedName name="Total.Villa2">#REF!</definedName>
    <definedName name="Total.Villa2.Baldosín">#REF!</definedName>
    <definedName name="TOTAL_2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general">#REF!</definedName>
    <definedName name="totalgeneral_2">"$#REF!.$M$56"</definedName>
    <definedName name="totalgeneral_3">"$#REF!.$M$56"</definedName>
    <definedName name="Tr" hidden="1">#REF!</definedName>
    <definedName name="trac2.5.t.22">[60]Insumos!$L$31</definedName>
    <definedName name="track">#REF!</definedName>
    <definedName name="TRACTOR_D8K">#REF!</definedName>
    <definedName name="TRACTORD">#REF!</definedName>
    <definedName name="tractorm">#REF!</definedName>
    <definedName name="TRAFICO">[27]Materiales!$E$45</definedName>
    <definedName name="TRAGRACAL">#REF!</definedName>
    <definedName name="TRAGRAROC">#REF!</definedName>
    <definedName name="TRAGRATIE">#REF!</definedName>
    <definedName name="trampagrasacal">#REF!</definedName>
    <definedName name="trampagrasaro">#REF!</definedName>
    <definedName name="trampagrasatie">#REF!</definedName>
    <definedName name="TRANINSTVENTYPTA">#REF!</definedName>
    <definedName name="Trans">'[18]Pres. '!$E$30</definedName>
    <definedName name="TRANSF750KVACONTRA">#REF!</definedName>
    <definedName name="TRANSFER_MANUAL_150_3AMPS">#REF!</definedName>
    <definedName name="TRANSFER_MANUAL_800_3AMPS">#REF!</definedName>
    <definedName name="TRANSFORMADOR_100KVA_240_480_POSTE">#REF!</definedName>
    <definedName name="TRANSFORMADOR_15KVA_120_240_POSTE">#REF!</definedName>
    <definedName name="TRANSFORMADOR_25KVA_240_480_POSTE">#REF!</definedName>
    <definedName name="TRANSMINBARRO">#REF!</definedName>
    <definedName name="transpasf">#REF!</definedName>
    <definedName name="transporte">#REF!</definedName>
    <definedName name="Transporte.Interno">#REF!</definedName>
    <definedName name="TRANSPORTE_DE_EQUIPOS__INCLUYE_TRANSPORTE_INTERNO">#REF!</definedName>
    <definedName name="transportebalaustre">#REF!</definedName>
    <definedName name="transporteja">#REF!</definedName>
    <definedName name="TRANSPTINA">#REF!</definedName>
    <definedName name="TRANSTEJA165000">#REF!</definedName>
    <definedName name="TRANSTEJA16INT">#REF!</definedName>
    <definedName name="TRANSTEJA185000">#REF!</definedName>
    <definedName name="TRANSTEJA18INT">#REF!</definedName>
    <definedName name="trasladoacero">'[30]MANO DE OBRA'!$D$13</definedName>
    <definedName name="trasladoarenagrava">'[30]MANO DE OBRA'!$D$14</definedName>
    <definedName name="trasladobloques6">'[30]MANO DE OBRA'!$D$15</definedName>
    <definedName name="trasladocemento">'[30]MANO DE OBRA'!$D$16</definedName>
    <definedName name="tratamiento" hidden="1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>#REF!</definedName>
    <definedName name="TRD" hidden="1">'[25]ANALISIS STO DGO'!#REF!</definedName>
    <definedName name="trf" hidden="1">'[25]ANALISIS STO DGO'!#REF!</definedName>
    <definedName name="trftththhfhtgff" hidden="1">'[25]ANALISIS STO DGO'!#REF!</definedName>
    <definedName name="trfwe" hidden="1">'[25]ANALISIS STO DGO'!#REF!</definedName>
    <definedName name="trhrth" hidden="1">#REF!</definedName>
    <definedName name="TRINCHERA">[29]Analisis!$F$176</definedName>
    <definedName name="TRIPLESEAL">#REF!</definedName>
    <definedName name="trj" hidden="1">'[25]ANALISIS STO DGO'!#REF!</definedName>
    <definedName name="Trompo">#REF!</definedName>
    <definedName name="trrh" hidden="1">'[25]ANALISIS STO DGO'!#REF!</definedName>
    <definedName name="tru" hidden="1">'[25]ANALISIS STO DGO'!#REF!</definedName>
    <definedName name="truct">#REF!</definedName>
    <definedName name="trurjghjg" hidden="1">'[25]ANALISIS STO DGO'!#REF!</definedName>
    <definedName name="trw" hidden="1">#REF!</definedName>
    <definedName name="TRY" hidden="1">'[25]ANALISIS STO DGO'!#REF!</definedName>
    <definedName name="trye4rtw4t" hidden="1">'[26]ANALISIS STO DGO'!#REF!</definedName>
    <definedName name="TRYH" hidden="1">'[25]ANALISIS STO DGO'!#REF!</definedName>
    <definedName name="TRYRD" hidden="1">'[25]ANALISIS STO DGO'!#REF!</definedName>
    <definedName name="tryujtryjuty" hidden="1">'[25]ANALISIS STO DGO'!#REF!</definedName>
    <definedName name="tt" hidden="1">'[25]ANALISIS STO DGO'!#REF!</definedName>
    <definedName name="ttoma">'[18]Pres. '!$E$20</definedName>
    <definedName name="ttt" hidden="1">#REF!</definedName>
    <definedName name="tttttttt" hidden="1">'[25]ANALISIS STO DGO'!#REF!</definedName>
    <definedName name="Tub.Telf.TV">#REF!</definedName>
    <definedName name="tub_colg_pp_0.5">#N/A</definedName>
    <definedName name="tub_colg_pp_1">#N/A</definedName>
    <definedName name="tub_colg_pp_1.5">#N/A</definedName>
    <definedName name="tub_colg_pp_2">#N/A</definedName>
    <definedName name="tub_colg_pvc_2">#N/A</definedName>
    <definedName name="tub_colg_pvc_3">#N/A</definedName>
    <definedName name="tub_colg_pvc_4">#N/A</definedName>
    <definedName name="tub6x14">#REF!</definedName>
    <definedName name="tub8x12">#REF!</definedName>
    <definedName name="tub8x516">#REF!</definedName>
    <definedName name="tubai">#REF!</definedName>
    <definedName name="tubaii">#REF!</definedName>
    <definedName name="tubaiii">#REF!</definedName>
    <definedName name="tubaiiii">#REF!</definedName>
    <definedName name="TUBCOB">#REF!</definedName>
    <definedName name="TUBCPVC">#REF!</definedName>
    <definedName name="tubei">#REF!</definedName>
    <definedName name="tubeii">#REF!</definedName>
    <definedName name="tubeiii">#REF!</definedName>
    <definedName name="tubeiiii">#REF!</definedName>
    <definedName name="TUBGAS">#REF!</definedName>
    <definedName name="TUBHG">#REF!</definedName>
    <definedName name="tubi">#REF!</definedName>
    <definedName name="tubii">#REF!</definedName>
    <definedName name="tubiii">#REF!</definedName>
    <definedName name="tubiiii">#REF!</definedName>
    <definedName name="Tubo_½_x19___pvc_SDR_26">[35]Ins!$E$1120</definedName>
    <definedName name="Tubo_3_x19___pvc_SDR_26">[35]Ins!$E$1125</definedName>
    <definedName name="Tubo_6_x19___pvc_dren.">[35]Ins!$E$1113</definedName>
    <definedName name="TUBO_ACERO_16">#REF!</definedName>
    <definedName name="TUBO_ACERO_20">#REF!</definedName>
    <definedName name="TUBO_ACERO_20_e14">#REF!</definedName>
    <definedName name="TUBO_ACERO_3">#REF!</definedName>
    <definedName name="TUBO_ACERO_4">#REF!</definedName>
    <definedName name="TUBO_ACERO_6">#REF!</definedName>
    <definedName name="TUBO_ACERO_8">#REF!</definedName>
    <definedName name="TUBO_CPVC_12">#REF!</definedName>
    <definedName name="TUBO_FLEXIBLE_INODORO_C_TUERCA">#REF!</definedName>
    <definedName name="TUBO_HA_36">#REF!</definedName>
    <definedName name="TUBO_HG_1">#REF!</definedName>
    <definedName name="TUBO_HG_1_12">#REF!</definedName>
    <definedName name="TUBO_HG_12">#REF!</definedName>
    <definedName name="TUBO_HG_34">#REF!</definedName>
    <definedName name="TUBO_PVC_DRENAJE_1_12">#REF!</definedName>
    <definedName name="TUBO_PVC_SCH40_12">#REF!</definedName>
    <definedName name="TUBO_PVC_SCH40_34">#REF!</definedName>
    <definedName name="TUBO_PVC_SDR21_2">#REF!</definedName>
    <definedName name="TUBO_PVC_SDR21_JG_16">#REF!</definedName>
    <definedName name="TUBO_PVC_SDR21_JG_6">#REF!</definedName>
    <definedName name="TUBO_PVC_SDR21_JG_8">#REF!</definedName>
    <definedName name="TUBO_PVC_SDR26_12">#REF!</definedName>
    <definedName name="TUBO_PVC_SDR26_2">#REF!</definedName>
    <definedName name="TUBO_PVC_SDR26_34">#REF!</definedName>
    <definedName name="TUBO_PVC_SDR26_JG_16">#REF!</definedName>
    <definedName name="TUBO_PVC_SDR26_JG_3">#REF!</definedName>
    <definedName name="TUBO_PVC_SDR26_JG_4">#REF!</definedName>
    <definedName name="TUBO_PVC_SDR26_JG_6">#REF!</definedName>
    <definedName name="TUBO_PVC_SDR26_JG_8">#REF!</definedName>
    <definedName name="TUBO_PVC_SDR325_JG_16">#REF!</definedName>
    <definedName name="TUBO_PVC_SDR325_JG_20">#REF!</definedName>
    <definedName name="TUBO_PVC_SDR325_JG_8">#REF!</definedName>
    <definedName name="TUBO_PVC_SDR41_2">#REF!</definedName>
    <definedName name="TUBO_PVC_SDR41_3">#REF!</definedName>
    <definedName name="TUBO_PVC_SDR41_4">#REF!</definedName>
    <definedName name="TUBO1_2HG">[27]Materiales!$E$473</definedName>
    <definedName name="tubo11226">#REF!</definedName>
    <definedName name="tubo11240">#REF!</definedName>
    <definedName name="tubo112pvcsdr26">[30]INSUMO!$D$334</definedName>
    <definedName name="tubo1226">#REF!</definedName>
    <definedName name="tubo1240">#REF!</definedName>
    <definedName name="tubo126">#REF!</definedName>
    <definedName name="tubo12pvcsch40">[30]INSUMO!$D$324</definedName>
    <definedName name="tubo12pvcsdr26">[30]INSUMO!$D$331</definedName>
    <definedName name="TUBO140">#REF!</definedName>
    <definedName name="tubo1pvcsch40">[30]INSUMO!$D$326</definedName>
    <definedName name="TUBO221">#REF!</definedName>
    <definedName name="tubo226">#REF!</definedName>
    <definedName name="tubo240">#REF!</definedName>
    <definedName name="TUBO241">#REF!</definedName>
    <definedName name="tubo2pvcsdr26">[30]INSUMO!$D$335</definedName>
    <definedName name="tubo326">#REF!</definedName>
    <definedName name="TUBO340">#REF!</definedName>
    <definedName name="tubo341">#REF!</definedName>
    <definedName name="tubo3426">#REF!</definedName>
    <definedName name="tubo3440">#REF!</definedName>
    <definedName name="tubo34pvcsch40">[30]INSUMO!$D$325</definedName>
    <definedName name="tubo34pvcsdr26">[30]INSUMO!$D$332</definedName>
    <definedName name="TUBO3DRENAJE">[27]Materiales!$F$80</definedName>
    <definedName name="tubo3pvcsdr26">[30]INSUMO!$D$336</definedName>
    <definedName name="tubo426">#REF!</definedName>
    <definedName name="tubo440">#REF!</definedName>
    <definedName name="tubo441">#REF!</definedName>
    <definedName name="TUBO4DRENAJE">[27]Materiales!$F$81</definedName>
    <definedName name="tubo4pvcsdr26">[30]INSUMO!$D$337</definedName>
    <definedName name="TUBO4SDR41">[30]INSUMO!#REF!</definedName>
    <definedName name="tubo626">#REF!</definedName>
    <definedName name="tubo640">#REF!</definedName>
    <definedName name="tubo641">#REF!</definedName>
    <definedName name="tubo826">#REF!</definedName>
    <definedName name="TUBOCPVC12">#REF!</definedName>
    <definedName name="TUBOCPVC34">#REF!</definedName>
    <definedName name="TUBODRENAJE11_2">[27]Materiales!$F$78</definedName>
    <definedName name="tubodrenaje112">#REF!</definedName>
    <definedName name="tubodrenaje2">#REF!</definedName>
    <definedName name="tubodrenaje3">#REF!</definedName>
    <definedName name="tubodrenaje4">#REF!</definedName>
    <definedName name="tubodrenaje6">#REF!</definedName>
    <definedName name="tubodrenaje8">#REF!</definedName>
    <definedName name="TUBOFLEXC">#REF!</definedName>
    <definedName name="TUBOFLEXCINO">#REF!</definedName>
    <definedName name="TUBOFLEXCLAV">#REF!</definedName>
    <definedName name="TUBOFLEXI">#REF!</definedName>
    <definedName name="TUBOFLEXIBLEINODORO">[27]Materiales!$E$606</definedName>
    <definedName name="TUBOFLEXL">#REF!</definedName>
    <definedName name="TUBOFLEXLAV">[29]Materiales!$E$605</definedName>
    <definedName name="TUBOFLEXP">#REF!</definedName>
    <definedName name="TUBOFLUO4">#REF!</definedName>
    <definedName name="tubogalv112x15">[30]INSUMO!$D$535</definedName>
    <definedName name="tubogalv114x20">[30]INSUMO!$D$536</definedName>
    <definedName name="TUBOHG1">#REF!</definedName>
    <definedName name="TUBOHG112">#REF!</definedName>
    <definedName name="TUBOHG12">#REF!</definedName>
    <definedName name="TUBOHG125">#REF!</definedName>
    <definedName name="TUBOHG2">#REF!</definedName>
    <definedName name="TUBOHG212">#REF!</definedName>
    <definedName name="TUBOHG3">#REF!</definedName>
    <definedName name="TUBOHG34">#REF!</definedName>
    <definedName name="TUBOHG4">#REF!</definedName>
    <definedName name="tuboi">#REF!</definedName>
    <definedName name="tuboii">#REF!</definedName>
    <definedName name="tuboiii">#REF!</definedName>
    <definedName name="tuboiiii">#REF!</definedName>
    <definedName name="TUBOPVCDREN112">#REF!</definedName>
    <definedName name="TUBOPVCDREN2">#REF!</definedName>
    <definedName name="TUBOPVCDREN3">#REF!</definedName>
    <definedName name="TUBOPVCDREN4">#REF!</definedName>
    <definedName name="TUBOPVCDREN6">#REF!</definedName>
    <definedName name="TUBOPVCDREN8">#REF!</definedName>
    <definedName name="TUBOPVCPRES1">#REF!</definedName>
    <definedName name="TUBOPVCPRES112">#REF!</definedName>
    <definedName name="TUBOPVCPRES12">#REF!</definedName>
    <definedName name="TUBOPVCPRES2">#REF!</definedName>
    <definedName name="TUBOPVCPRES3">#REF!</definedName>
    <definedName name="TUBOPVCPRES34">#REF!</definedName>
    <definedName name="TUBOPVCPRES4">#REF!</definedName>
    <definedName name="TUBOPVCPRES6">#REF!</definedName>
    <definedName name="TUBOPVCSDR21X2">#REF!</definedName>
    <definedName name="TUBOPVCSDR21X3">#REF!</definedName>
    <definedName name="TUBOPVCSDR21X4">#REF!</definedName>
    <definedName name="TUBOPVCSDR21X6">#REF!</definedName>
    <definedName name="TUBOPVCSDR21X8">#REF!</definedName>
    <definedName name="TUBOPVCSDR26X1">#REF!</definedName>
    <definedName name="TUBOPVCSDR26X112">#REF!</definedName>
    <definedName name="TUBOPVCSDR26X12">#REF!</definedName>
    <definedName name="TUBOPVCSDR26X2">#REF!</definedName>
    <definedName name="TUBOPVCSDR26X3">#REF!</definedName>
    <definedName name="TUBOPVCSDR26X34">#REF!</definedName>
    <definedName name="TUBOPVCSDR26X4">#REF!</definedName>
    <definedName name="TUBOPVCSDR26X6">#REF!</definedName>
    <definedName name="TUBOPVCSDR26X8">#REF!</definedName>
    <definedName name="TUBOPVCSDR41X2">#REF!</definedName>
    <definedName name="TUBOPVCSDR41X3">#REF!</definedName>
    <definedName name="TUBOPVCSDR41X4">#REF!</definedName>
    <definedName name="TUBOPVCSDR41X6">#REF!</definedName>
    <definedName name="TUBOPVCSDR41X8">#REF!</definedName>
    <definedName name="TUBOSDR26_2">[27]Materiales!$F$127</definedName>
    <definedName name="tubosdr26_3">#REF!</definedName>
    <definedName name="TUBOSDR261_2">[27]Materiales!$F$123</definedName>
    <definedName name="TUBOSDR41_2">[27]Materiales!$F$96</definedName>
    <definedName name="TUBOSDR41DE4">[27]Materiales!$F$98</definedName>
    <definedName name="TUBOSRD41_3">[27]Materiales!$F$97</definedName>
    <definedName name="TUBPOL">#REF!</definedName>
    <definedName name="TUBPOP">#REF!</definedName>
    <definedName name="TUBPVCDRE">#REF!</definedName>
    <definedName name="TUBPVCPRE">#REF!</definedName>
    <definedName name="tubui">#REF!</definedName>
    <definedName name="tubuii">#REF!</definedName>
    <definedName name="tubuiii">#REF!</definedName>
    <definedName name="tubuiiii">#REF!</definedName>
    <definedName name="TUERRES" hidden="1">#REF!</definedName>
    <definedName name="tuhj" hidden="1">'[25]ANALISIS STO DGO'!#REF!</definedName>
    <definedName name="Turo" hidden="1">#REF!</definedName>
    <definedName name="tuyjuit" hidden="1">'[25]ANALISIS STO DGO'!#REF!</definedName>
    <definedName name="tuyutyuyt" hidden="1">'[25]ANALISIS STO DGO'!#REF!</definedName>
    <definedName name="tuyyij" hidden="1">'[25]ANALISIS STO DGO'!#REF!</definedName>
    <definedName name="Tv_Mayor_1.5h">#REF!</definedName>
    <definedName name="Tv_MENOR_1.5H">#REF!</definedName>
    <definedName name="tvmenor90min">'[96]CCP,LEYES, Y DEC.'!#REF!</definedName>
    <definedName name="tw" hidden="1">'[25]ANALISIS STO DGO'!#REF!</definedName>
    <definedName name="twe" hidden="1">'[25]ANALISIS STO DGO'!#REF!</definedName>
    <definedName name="twetwetwet" hidden="1">'[25]ANALISIS STO DGO'!#REF!</definedName>
    <definedName name="ty" hidden="1">'[25]ANALISIS STO DGO'!#REF!</definedName>
    <definedName name="TYDE4X2">[27]Materiales!$F$295</definedName>
    <definedName name="TYDE4X3">[27]Materiales!$F$296</definedName>
    <definedName name="tyeedrenaje2x2">[30]INSUMO!#REF!</definedName>
    <definedName name="tyeedrenaje3x2">[30]INSUMO!#REF!</definedName>
    <definedName name="tyeedrenaje3x3">[30]INSUMO!#REF!</definedName>
    <definedName name="tyeedrenaje4x2">[30]INSUMO!#REF!</definedName>
    <definedName name="tyeedrenaje4x3">[30]INSUMO!#REF!</definedName>
    <definedName name="tyeedrenaje4x4">[30]INSUMO!#REF!</definedName>
    <definedName name="tyeedrenaje6x6">[30]INSUMO!#REF!</definedName>
    <definedName name="TYHETHYETRHERFD" hidden="1">'[25]ANALISIS STO DGO'!#REF!</definedName>
    <definedName name="tyhr" hidden="1">'[25]ANALISIS STO DGO'!#REF!</definedName>
    <definedName name="TYHRTYRTYRTY" hidden="1">'[25]ANALISIS STO DGO'!#REF!</definedName>
    <definedName name="tyj" hidden="1">'[25]ANALISIS STO DGO'!#REF!</definedName>
    <definedName name="tyjrf" hidden="1">'[25]ANALISIS STO DGO'!#REF!</definedName>
    <definedName name="tyjt" hidden="1">'[25]ANALISIS STO DGO'!#REF!</definedName>
    <definedName name="TYJTY" hidden="1">'[73]ANALISIS STO DGO'!#REF!</definedName>
    <definedName name="tyjtyj" hidden="1">'[25]ANALISIS STO DGO'!#REF!</definedName>
    <definedName name="TYJTYJTYJ" hidden="1">'[25]ANALISIS STO DGO'!#REF!</definedName>
    <definedName name="tyjur" hidden="1">#REF!</definedName>
    <definedName name="TYJUTYJGHJGJ" hidden="1">'[25]ANALISIS STO DGO'!#REF!</definedName>
    <definedName name="tyjutyjut" hidden="1">'[25]ANALISIS STO DGO'!#REF!</definedName>
    <definedName name="tyjutyjuty" hidden="1">'[25]ANALISIS STO DGO'!#REF!</definedName>
    <definedName name="tyjutyujtyuj" hidden="1">'[25]ANALISIS STO DGO'!#REF!</definedName>
    <definedName name="tykj" hidden="1">'[25]ANALISIS STO DGO'!#REF!</definedName>
    <definedName name="TYPE_3M">#REF!</definedName>
    <definedName name="tyr" hidden="1">'[25]ANALISIS STO DGO'!#REF!</definedName>
    <definedName name="tyrjhrt" hidden="1">'[19]ANALISIS STO DGO'!#REF!</definedName>
    <definedName name="TYRTRTYRTYR" hidden="1">'[25]ANALISIS STO DGO'!#REF!</definedName>
    <definedName name="TYRTYRTYRTYRTYRT" hidden="1">'[25]ANALISIS STO DGO'!#REF!</definedName>
    <definedName name="tyrutyju" hidden="1">'[25]ANALISIS STO DGO'!#REF!</definedName>
    <definedName name="tyrutyu" hidden="1">#REF!</definedName>
    <definedName name="tytuyu" hidden="1">'[25]ANALISIS STO DGO'!#REF!</definedName>
    <definedName name="tytyjutyj" hidden="1">'[25]ANALISIS STO DGO'!#REF!</definedName>
    <definedName name="tytyryeywtw" hidden="1">'[25]ANALISIS STO DGO'!#REF!</definedName>
    <definedName name="TYTYUTYUT" hidden="1">'[25]ANALISIS STO DGO'!#REF!</definedName>
    <definedName name="TYUG" hidden="1">#REF!</definedName>
    <definedName name="tyuiti" hidden="1">'[25]ANALISIS STO DGO'!#REF!</definedName>
    <definedName name="tyujt" hidden="1">'[25]ANALISIS STO DGO'!#REF!</definedName>
    <definedName name="tyujtyujty" hidden="1">'[25]ANALISIS STO DGO'!#REF!</definedName>
    <definedName name="tyujtyutyutyu" hidden="1">'[25]ANALISIS STO DGO'!#REF!</definedName>
    <definedName name="TYUK" hidden="1">'[25]ANALISIS STO DGO'!#REF!</definedName>
    <definedName name="TYUTU6U5TY" hidden="1">'[25]ANALISIS STO DGO'!#REF!</definedName>
    <definedName name="tyutyjuty" hidden="1">'[25]ANALISIS STO DGO'!#REF!</definedName>
    <definedName name="tyutyu" hidden="1">'[25]ANALISIS STO DGO'!#REF!</definedName>
    <definedName name="tyutyujtyuj56u" hidden="1">'[26]ANALISIS STO DGO'!#REF!</definedName>
    <definedName name="TYUTYUT" hidden="1">#REF!</definedName>
    <definedName name="TYUTYUT56" hidden="1">'[25]ANALISIS STO DGO'!#REF!</definedName>
    <definedName name="TYUTYUTY" hidden="1">'[25]ANALISIS STO DGO'!#REF!</definedName>
    <definedName name="TYUTYUTYUTY" hidden="1">'[25]ANALISIS STO DGO'!#REF!</definedName>
    <definedName name="tyyjrf" hidden="1">'[25]ANALISIS STO DGO'!#REF!</definedName>
    <definedName name="u" hidden="1">'[25]ANALISIS STO DGO'!#REF!</definedName>
    <definedName name="u9j">#REF!</definedName>
    <definedName name="ud">#REF!</definedName>
    <definedName name="UD.">#REF!</definedName>
    <definedName name="ugk" hidden="1">'[25]ANALISIS STO DGO'!#REF!</definedName>
    <definedName name="ui" hidden="1">'[25]ANALISIS STO DGO'!#REF!</definedName>
    <definedName name="uikk" hidden="1">'[25]ANALISIS STO DGO'!#REF!</definedName>
    <definedName name="uil" hidden="1">'[25]ANALISIS STO DGO'!#REF!</definedName>
    <definedName name="UILU" hidden="1">'[25]ANALISIS STO DGO'!#REF!</definedName>
    <definedName name="UILUI" hidden="1">'[25]ANALISIS STO DGO'!#REF!</definedName>
    <definedName name="uiluil" hidden="1">'[25]ANALISIS STO DGO'!#REF!</definedName>
    <definedName name="uiluilu" hidden="1">'[25]ANALISIS STO DGO'!#REF!</definedName>
    <definedName name="uiluilui" hidden="1">'[25]ANALISIS STO DGO'!#REF!</definedName>
    <definedName name="uiluiluilu" hidden="1">'[25]ANALISIS STO DGO'!#REF!</definedName>
    <definedName name="uiyui" hidden="1">'[25]ANALISIS STO DGO'!#REF!</definedName>
    <definedName name="UJK" hidden="1">#REF!</definedName>
    <definedName name="UJTY" hidden="1">'[25]ANALISIS STO DGO'!#REF!</definedName>
    <definedName name="uk" hidden="1">'[25]ANALISIS STO DGO'!#REF!</definedName>
    <definedName name="ukhjg" hidden="1">'[25]ANALISIS STO DGO'!#REF!</definedName>
    <definedName name="ukmy" hidden="1">'[25]ANALISIS STO DGO'!#REF!</definedName>
    <definedName name="ukuy" hidden="1">'[25]ANALISIS STO DGO'!#REF!</definedName>
    <definedName name="UKY" hidden="1">'[25]ANALISIS STO DGO'!#REF!</definedName>
    <definedName name="UKYU" hidden="1">'[25]ANALISIS STO DGO'!#REF!</definedName>
    <definedName name="UKYUK" hidden="1">'[25]ANALISIS STO DGO'!#REF!</definedName>
    <definedName name="ukyukkyu" hidden="1">'[25]ANALISIS STO DGO'!#REF!</definedName>
    <definedName name="ukyukyuk" hidden="1">'[25]ANALISIS STO DGO'!#REF!</definedName>
    <definedName name="ukyukyukyu" hidden="1">'[25]ANALISIS STO DGO'!#REF!</definedName>
    <definedName name="UKYUKYUKYUK" hidden="1">'[25]ANALISIS STO DGO'!#REF!</definedName>
    <definedName name="ukyukyukyuky" hidden="1">'[25]ANALISIS STO DGO'!#REF!</definedName>
    <definedName name="ukyukyukyukyuk" hidden="1">'[25]ANALISIS STO DGO'!#REF!</definedName>
    <definedName name="ukyukyukyukyuky" hidden="1">'[25]ANALISIS STO DGO'!#REF!</definedName>
    <definedName name="uli" hidden="1">'[25]ANALISIS STO DGO'!#REF!</definedName>
    <definedName name="UND">#N/A</definedName>
    <definedName name="UNI12HG">#REF!</definedName>
    <definedName name="UNIDAD">#REF!</definedName>
    <definedName name="Unidades">#REF!</definedName>
    <definedName name="UNION_HG_1">#REF!</definedName>
    <definedName name="UNION_HG_12">#REF!</definedName>
    <definedName name="UNION_HG_34">#REF!</definedName>
    <definedName name="UNION_PVC_PRES_12">#REF!</definedName>
    <definedName name="UNION_PVC_PRES_34">#REF!</definedName>
    <definedName name="UNIONPVCPRES1">#REF!</definedName>
    <definedName name="UNIONPVCPRES112">#REF!</definedName>
    <definedName name="UNIONPVCPRES12">#REF!</definedName>
    <definedName name="UNIONPVCPRES2">#REF!</definedName>
    <definedName name="UNIONPVCPRES3">#REF!</definedName>
    <definedName name="UNIONPVCPRES34">#REF!</definedName>
    <definedName name="UNIONPVCPRES4">#REF!</definedName>
    <definedName name="UNIONUNI112HG">#REF!</definedName>
    <definedName name="UNIONUNI125HG">#REF!</definedName>
    <definedName name="UNIONUNI12HG">#REF!</definedName>
    <definedName name="UNIONUNI1HG">#REF!</definedName>
    <definedName name="UNIONUNI212HG">#REF!</definedName>
    <definedName name="UNIONUNI2HG">#REF!</definedName>
    <definedName name="UNIONUNI34HG">#REF!</definedName>
    <definedName name="UNIONUNI3HG">#REF!</definedName>
    <definedName name="UNIONUNI4HG">#REF!</definedName>
    <definedName name="UNIONUNIV1_2HG">[27]Materiales!$E$482</definedName>
    <definedName name="unionuniv12pvc">[30]INSUMO!$D$338</definedName>
    <definedName name="unionuniv1pvc">[30]INSUMO!$D$340</definedName>
    <definedName name="urinal">#N/A</definedName>
    <definedName name="uryu" hidden="1">'[25]ANALISIS STO DGO'!#REF!</definedName>
    <definedName name="us">#REF!</definedName>
    <definedName name="USDOLAR">#REF!</definedName>
    <definedName name="uso.vibrador">#REF!</definedName>
    <definedName name="usos">#REF!</definedName>
    <definedName name="USOSMADERA">#REF!</definedName>
    <definedName name="Utilidades">#REF!</definedName>
    <definedName name="utr" hidden="1">'[25]ANALISIS STO DGO'!#REF!</definedName>
    <definedName name="UY">#REF!</definedName>
    <definedName name="uyiyi" hidden="1">#REF!</definedName>
    <definedName name="uykyu" hidden="1">'[25]ANALISIS STO DGO'!#REF!</definedName>
    <definedName name="uyu" hidden="1">#REF!</definedName>
    <definedName name="v">#REF!</definedName>
    <definedName name="v.c.fs.villa.1">[111]Cubicación!#REF!</definedName>
    <definedName name="v.c.fs.villa.10">[111]Cubicación!#REF!</definedName>
    <definedName name="v.c.fs.villa.11">[111]Cubicación!#REF!</definedName>
    <definedName name="v.c.fs.villa.12">[111]Cubicación!#REF!</definedName>
    <definedName name="v.c.fs.villa.13">[111]Cubicación!#REF!</definedName>
    <definedName name="v.c.fs.villa.14">[111]Cubicación!#REF!</definedName>
    <definedName name="v.c.fs.villa.15">[111]Cubicación!#REF!</definedName>
    <definedName name="v.c.fs.villa.16">[111]Cubicación!#REF!</definedName>
    <definedName name="v.c.fs.villa.17">[111]Cubicación!#REF!</definedName>
    <definedName name="v.c.fs.villa.18">[111]Cubicación!#REF!</definedName>
    <definedName name="v.c.fs.villa.2">[111]Cubicación!#REF!</definedName>
    <definedName name="v.c.fs.villa.3">[111]Cubicación!#REF!</definedName>
    <definedName name="v.c.fs.villa.4">[111]Cubicación!#REF!</definedName>
    <definedName name="v.c.fs.villa.5">[111]Cubicación!#REF!</definedName>
    <definedName name="v.c.fs.villa.6">[111]Cubicación!#REF!</definedName>
    <definedName name="v.c.fs.villa.7">[111]Cubicación!#REF!</definedName>
    <definedName name="v.c.fs.villa.8">[111]Cubicación!#REF!</definedName>
    <definedName name="v.c.fs.villa.9">[111]Cubicación!#REF!</definedName>
    <definedName name="v.c.n1y2.villa1">[111]Cubicación!$P$2150</definedName>
    <definedName name="v.c.n1y2.villa10">[111]Cubicación!$P$1690</definedName>
    <definedName name="v.c.n1y2.villa11">[111]Cubicación!$P$998</definedName>
    <definedName name="v.c.n1y2.villa12">[111]Cubicación!$P$401</definedName>
    <definedName name="v.c.n1y2.villa13">[111]Cubicación!$P$535</definedName>
    <definedName name="v.c.n1y2.villa14">[111]Cubicación!$P$1461</definedName>
    <definedName name="v.c.n1y2.villa15">[111]Cubicación!$P$1576</definedName>
    <definedName name="v.c.n1y2.villa16">[111]Cubicación!$P$1805</definedName>
    <definedName name="v.c.n1y2.villa17">[111]Cubicación!$P$1920</definedName>
    <definedName name="v.c.n1y2.villa18">[111]Cubicación!$P$1113</definedName>
    <definedName name="v.c.n1y2.villa2">[111]Cubicación!$P$2037</definedName>
    <definedName name="v.c.n1y2.villa3">[111]Cubicación!$P$883</definedName>
    <definedName name="v.c.n1y2.villa4">[111]Cubicación!$P$768</definedName>
    <definedName name="v.c.n1y2.villa5">[111]Cubicación!$P$653</definedName>
    <definedName name="v.c.n1y2.villa6">[111]Cubicación!$P$138</definedName>
    <definedName name="v.c.n1y2.villa7">[111]Cubicación!$P$269</definedName>
    <definedName name="v.c.n1y2.villa8">[111]Cubicación!$P$1231</definedName>
    <definedName name="v.c.n1y2.villa9">[111]Cubicación!$P$1346</definedName>
    <definedName name="v.p.fs.villa.1">[111]Cubicación!#REF!</definedName>
    <definedName name="v.p.fs.villa.10">[111]Cubicación!#REF!</definedName>
    <definedName name="v.p.fs.villa.11">[111]Cubicación!#REF!</definedName>
    <definedName name="v.p.fs.villa.12">[111]Cubicación!#REF!</definedName>
    <definedName name="v.p.fs.villa.13">[111]Cubicación!#REF!</definedName>
    <definedName name="v.p.fs.villa.14">[111]Cubicación!#REF!</definedName>
    <definedName name="v.p.fs.villa.15">[111]Cubicación!#REF!</definedName>
    <definedName name="v.p.fs.villa.16">[111]Cubicación!#REF!</definedName>
    <definedName name="v.p.fs.villa.17">[111]Cubicación!#REF!</definedName>
    <definedName name="v.p.fs.villa.18">[111]Cubicación!#REF!</definedName>
    <definedName name="v.p.fs.villa.2">[111]Cubicación!#REF!</definedName>
    <definedName name="v.p.fs.villa.3">[111]Cubicación!#REF!</definedName>
    <definedName name="v.p.fs.villa.4">[111]Cubicación!#REF!</definedName>
    <definedName name="v.p.fs.villa.5">[111]Cubicación!#REF!</definedName>
    <definedName name="v.p.fs.villa.6">[111]Cubicación!#REF!</definedName>
    <definedName name="v.p.fs.villa.7">[111]Cubicación!#REF!</definedName>
    <definedName name="v.p.fs.villa.8">[111]Cubicación!#REF!</definedName>
    <definedName name="v.p.fs.villa.9">[111]Cubicación!#REF!</definedName>
    <definedName name="V1B.E">#REF!</definedName>
    <definedName name="V3B.C">#REF!</definedName>
    <definedName name="V4C.E">#REF!</definedName>
    <definedName name="V7.8">#REF!</definedName>
    <definedName name="V7.9">#REF!</definedName>
    <definedName name="V78.CD">#REF!</definedName>
    <definedName name="V7A.E">#REF!</definedName>
    <definedName name="V9A.E">#REF!</definedName>
    <definedName name="VA7.9">#REF!</definedName>
    <definedName name="VAbnpum">#REF!</definedName>
    <definedName name="VABOPE">#REF!</definedName>
    <definedName name="Vacaciones_fracionadas">#REF!</definedName>
    <definedName name="VACC">#REF!</definedName>
    <definedName name="vaciado">#REF!</definedName>
    <definedName name="Vaciado_con_bomba__10.50_m3_en_adelante">[35]Ins!$E$672</definedName>
    <definedName name="VACIADOAMANO">#REF!</definedName>
    <definedName name="vaciadoindustrial">[37]I.HORMIGON!$G$40</definedName>
    <definedName name="vacuometro">'[97]PRESUPUESTO DE TERMINACION'!$G$810</definedName>
    <definedName name="VACZ">#REF!</definedName>
    <definedName name="VAIVEN">#REF!</definedName>
    <definedName name="Val" hidden="1">#REF!</definedName>
    <definedName name="VALICA">#REF!</definedName>
    <definedName name="VALIMA">#REF!</definedName>
    <definedName name="VALOR">#REF!</definedName>
    <definedName name="valor2">#REF!</definedName>
    <definedName name="valor2_1">#N/A</definedName>
    <definedName name="valor2_2">#N/A</definedName>
    <definedName name="valor2_3">#N/A</definedName>
    <definedName name="valora">#REF!</definedName>
    <definedName name="valora_2">"$#REF!.$I$1:$I$65534"</definedName>
    <definedName name="valora_3">"$#REF!.$I$1:$I$65534"</definedName>
    <definedName name="VALORM">#REF!</definedName>
    <definedName name="valorp">#REF!</definedName>
    <definedName name="valorp_2">"$#REF!.$K$1:$K$65534"</definedName>
    <definedName name="valorp_3">"$#REF!.$K$1:$K$65534"</definedName>
    <definedName name="VALORPRESUPUESTO">#REF!</definedName>
    <definedName name="VALORPRESUPUESTO_2">"$#REF!.$F$1:$F$65534"</definedName>
    <definedName name="VALORPRESUPUESTO_3">"$#REF!.$F$1:$F$65534"</definedName>
    <definedName name="VALORQ">#REF!</definedName>
    <definedName name="VALORT">#REF!</definedName>
    <definedName name="VALORV">#REF!</definedName>
    <definedName name="Values_Entered">IF(Loan_Amount*Interest_Rate*Loan_Years*Loan_Start&gt;0,1,0)</definedName>
    <definedName name="Valve" hidden="1">#REF!</definedName>
    <definedName name="VALVULA_AIRE_1_HF_ROSCADA">#REF!</definedName>
    <definedName name="VALVULA_AIRE_3_HF_ROSCADA">#REF!</definedName>
    <definedName name="VALVULA_AIRE_34_HF_ROSCADA">#REF!</definedName>
    <definedName name="VALVULA_COMP_12_HF_PLATILLADA">#REF!</definedName>
    <definedName name="VALVULA_COMP_16_HF_PLATILLADA">#REF!</definedName>
    <definedName name="VALVULA_COMP_2_12_HF_ROSCADA">#REF!</definedName>
    <definedName name="VALVULA_COMP_2_HF_ROSCADA">#REF!</definedName>
    <definedName name="VALVULA_COMP_20_HF_PLATILLADA">#REF!</definedName>
    <definedName name="VALVULA_COMP_3_HF_ROSCADA">#REF!</definedName>
    <definedName name="VALVULA_COMP_4_HF_PLATILLADA">#REF!</definedName>
    <definedName name="VALVULA_COMP_4_HF_ROSCADA">#REF!</definedName>
    <definedName name="VALVULA_COMP_6_HF_PLATILLADA">#REF!</definedName>
    <definedName name="VALVULA_COMP_8_HF_PLATILLADA">#REF!</definedName>
    <definedName name="valvulabola1">[30]INSUMO!$D$349</definedName>
    <definedName name="valvulabola12">[30]INSUMO!$D$347</definedName>
    <definedName name="valvulabola34">[30]INSUMO!$D$348</definedName>
    <definedName name="VALVULAFLUX">#REF!</definedName>
    <definedName name="valvulas" hidden="1">#REF!</definedName>
    <definedName name="VAMA">#REF!</definedName>
    <definedName name="Varias">[81]INSUMOS!#REF!</definedName>
    <definedName name="varilla">#REF!</definedName>
    <definedName name="VARILLA_BLOQUES_20">#REF!</definedName>
    <definedName name="VARILLA_BLOQUES_40">#REF!</definedName>
    <definedName name="VARILLA_BLOQUES_60">#REF!</definedName>
    <definedName name="VARILLA_BLOQUES_80">#REF!</definedName>
    <definedName name="VARILLAQQ">[27]Materiales!$E$660</definedName>
    <definedName name="varillas">#REF!</definedName>
    <definedName name="varillas_2">#N/A</definedName>
    <definedName name="varillas_3">#N/A</definedName>
    <definedName name="varios" localSheetId="0" hidden="1">{#N/A,#N/A,TRUE,"Cert.Global";#N/A,#N/A,TRUE,"Cert. M&amp;C";#N/A,#N/A,TRUE,"Cert. Engineering";#N/A,#N/A,TRUE,"Cert. Procurement ";#N/A,#N/A,TRUE,"Cert. Constr. Manag."}</definedName>
    <definedName name="varios" hidden="1">{#N/A,#N/A,TRUE,"Cert.Global";#N/A,#N/A,TRUE,"Cert. M&amp;C";#N/A,#N/A,TRUE,"Cert. Engineering";#N/A,#N/A,TRUE,"Cert. Procurement ";#N/A,#N/A,TRUE,"Cert. Constr. Manag."}</definedName>
    <definedName name="VARIOS_AN">#REF!</definedName>
    <definedName name="vatechoum">#REF!</definedName>
    <definedName name="VB" hidden="1">'[25]ANALISIS STO DGO'!#REF!</definedName>
    <definedName name="VB1.9">#REF!</definedName>
    <definedName name="VBC" hidden="1">'[25]ANALISIS STO DGO'!#REF!</definedName>
    <definedName name="VBCVBC" hidden="1">'[25]ANALISIS STO DGO'!#REF!</definedName>
    <definedName name="VBCVBCV" hidden="1">#REF!</definedName>
    <definedName name="VBD" hidden="1">'[25]ANALISIS STO DGO'!#REF!</definedName>
    <definedName name="vbn" hidden="1">#REF!</definedName>
    <definedName name="VC.D7.8">#REF!</definedName>
    <definedName name="VC1.3">#REF!</definedName>
    <definedName name="VC3.5">#REF!</definedName>
    <definedName name="VC5.9">#REF!</definedName>
    <definedName name="VCOLGANTE1590">#REF!</definedName>
    <definedName name="vcx" hidden="1">'[25]ANALISIS STO DGO'!#REF!</definedName>
    <definedName name="VD1.7">#REF!</definedName>
    <definedName name="VE1.9">#REF!</definedName>
    <definedName name="veabat">#REF!</definedName>
    <definedName name="veabat3">#REF!</definedName>
    <definedName name="VEABATIB">#REF!</definedName>
    <definedName name="vecorr2">#REF!</definedName>
    <definedName name="vecorr3">#REF!</definedName>
    <definedName name="VECORRED">#REF!</definedName>
    <definedName name="vehicular">#REF!</definedName>
    <definedName name="Ven">#REF!</definedName>
    <definedName name="VENPVC">#REF!</definedName>
    <definedName name="VENSAALNATVIBCE">[8]Mat!#REF!</definedName>
    <definedName name="VENSAALNAVICLAMA">[8]Mat!#REF!</definedName>
    <definedName name="VENSAALNAVICLAPA">[8]Mat!#REF!</definedName>
    <definedName name="Vent">#REF!</definedName>
    <definedName name="Vent._Corred._Alum._Nat._Pint._Polvo_Vid._Transp.">#REF!</definedName>
    <definedName name="vent_iglesia">[112]Ins!$E$1354</definedName>
    <definedName name="vent2">[8]Volumenes!#REF!</definedName>
    <definedName name="VENT2SDR41">#REF!</definedName>
    <definedName name="VENT3SDR41">#REF!</definedName>
    <definedName name="VENT3SDR41CONTRA">#REF!</definedName>
    <definedName name="Venta">#REF!</definedName>
    <definedName name="VEntacorre">#REF!</definedName>
    <definedName name="ventana.Francesa">[45]Análisis!#REF!</definedName>
    <definedName name="VENTANAS">#REF!</definedName>
    <definedName name="Ventanas.abizagradas">#REF!</definedName>
    <definedName name="Ventanas.Corredizas">#REF!</definedName>
    <definedName name="Ventanas.salomonicas">#REF!</definedName>
    <definedName name="ventc">'[18]Pres. '!#REF!</definedName>
    <definedName name="venthuec2">[8]Volumenes!#REF!</definedName>
    <definedName name="vents">#REF!</definedName>
    <definedName name="veproy2">#REF!</definedName>
    <definedName name="veproyec3">#REF!</definedName>
    <definedName name="VEPROYETA">#REF!</definedName>
    <definedName name="VER">'[48]Part. No Ejecutables'!#REF!</definedName>
    <definedName name="VERGRAGRI">#REF!</definedName>
    <definedName name="VERGRAGRIPVC">#REF!</definedName>
    <definedName name="VERGRAGRISCONTRA">#REF!</definedName>
    <definedName name="Verja">#REF!</definedName>
    <definedName name="VERTEDERO">[29]Analisis!$F$744</definedName>
    <definedName name="Vesc.1erN.Mod.II">#REF!</definedName>
    <definedName name="vescalera1">#REF!</definedName>
    <definedName name="vescalera2">#REF!</definedName>
    <definedName name="vescalera3">#REF!</definedName>
    <definedName name="vfdf" hidden="1">#REF!</definedName>
    <definedName name="vgs" hidden="1">'[25]ANALISIS STO DGO'!#REF!</definedName>
    <definedName name="VIA">[91]CPV_MGMG!#REF!</definedName>
    <definedName name="VIAMARRE">#REF!</definedName>
    <definedName name="Vias">#REF!</definedName>
    <definedName name="VIBRADO">#REF!</definedName>
    <definedName name="Vibrador">#REF!</definedName>
    <definedName name="vibradorelectrico">[30]INSUMO!$D$550</definedName>
    <definedName name="Vibrazo">#REF!</definedName>
    <definedName name="Vibrazo.Blanc.30x30">#REF!</definedName>
    <definedName name="Vibroquín_Color_40_x40">#REF!</definedName>
    <definedName name="Vibroquín_Gris_40_x40">#REF!</definedName>
    <definedName name="vica3">[8]Volumenes!#REF!</definedName>
    <definedName name="victo">#REF!</definedName>
    <definedName name="VidrioFijo.vent.proyectada">#REF!</definedName>
    <definedName name="vig">#REF!</definedName>
    <definedName name="Vig.Amarre.Cierre.Cocina">#REF!</definedName>
    <definedName name="Viga">[45]Análisis!#REF!</definedName>
    <definedName name="viga.20x30">#REF!</definedName>
    <definedName name="viga.20x40">#REF!</definedName>
    <definedName name="viga.30x40">[65]Análisis!$D$624</definedName>
    <definedName name="viga.30x60">#REF!</definedName>
    <definedName name="viga.30x60.np10.45">#REF!</definedName>
    <definedName name="viga.30x80">#REF!</definedName>
    <definedName name="viga.amarre.15x.15">#REF!</definedName>
    <definedName name="Viga.Amarre.15x20BNP">#REF!</definedName>
    <definedName name="Viga.amarre.1erN">#REF!</definedName>
    <definedName name="Viga.Amarre.1erN.Villas">#REF!</definedName>
    <definedName name="Viga.Amarre.20x.20">[64]Análisis!$D$525</definedName>
    <definedName name="Viga.Amarre.20x30">#REF!</definedName>
    <definedName name="Viga.amarre.2do.N">[65]Análisis!$D$653</definedName>
    <definedName name="Viga.Amarre.Comedor">#REF!</definedName>
    <definedName name="Viga.Amarre.Dintel">[45]Análisis!#REF!</definedName>
    <definedName name="Viga.Amarre.lavanderia">#REF!</definedName>
    <definedName name="Viga.amarre.N.Techo.Area.Noble">#REF!</definedName>
    <definedName name="Viga.amarre.nivel.piso">#REF!</definedName>
    <definedName name="Viga.Amarre.Piso.20x20">[42]Análisis!$D$138</definedName>
    <definedName name="Viga.Amarre.Piso.Casino">[45]Análisis!#REF!</definedName>
    <definedName name="Viga.Amarre.Piso.Cocina">#REF!</definedName>
    <definedName name="Viga.Amarre.Piso.lavandería">#REF!</definedName>
    <definedName name="viga.amarre.plastbau">#REF!</definedName>
    <definedName name="viga.amarre.plastbau.15x23">#REF!</definedName>
    <definedName name="Viga.Amarre.Techo.Administracion">#REF!</definedName>
    <definedName name="Viga.Amarre20x28">[45]Análisis!#REF!</definedName>
    <definedName name="Viga.Amarre2doN">#REF!</definedName>
    <definedName name="Viga.Antep.Discoteca">[45]Análisis!#REF!</definedName>
    <definedName name="Viga.Antep.Horm.Visto.Espectáculos">#REF!</definedName>
    <definedName name="Viga.Antepecho.H.Visto.Area.Noble">#REF!</definedName>
    <definedName name="Viga.antepecho.Horm.Visto.Comedor">#REF!</definedName>
    <definedName name="Viga.Cocina">#REF!</definedName>
    <definedName name="Viga.Convenc.Entrepiso.Villas">#REF!</definedName>
    <definedName name="Viga.Convenc.techo.Villas">#REF!</definedName>
    <definedName name="Viga.Edif.oficinas">#REF!</definedName>
    <definedName name="Viga.Horm.20x6o.Espectáculos">#REF!</definedName>
    <definedName name="Viga.Horm.Administracion">#REF!</definedName>
    <definedName name="Viga.Horm.Arm.edif.Parqueo">#REF!</definedName>
    <definedName name="Viga.Horm.conv.Entrep.Villas">#REF!</definedName>
    <definedName name="Viga.horm.Conv.Techo.Villas">#REF!</definedName>
    <definedName name="Viga.Horm.visto.administracion">#REF!</definedName>
    <definedName name="Viga.horm.visto.Area.Noble">#REF!</definedName>
    <definedName name="Viga.Horm.Visto.Discoteca">[45]Análisis!#REF!</definedName>
    <definedName name="Viga.Horm.Visto.Espectaculo">#REF!</definedName>
    <definedName name="Viga.Horm.Visto.Variable.Comedor">#REF!</definedName>
    <definedName name="Viga.Jard.Horm.Visto.80x100.Area.Noble">#REF!</definedName>
    <definedName name="Viga.Jardi.2Nivel.Comedor">#REF!</definedName>
    <definedName name="Viga.Jardi.3erNivel.Comedor">#REF!</definedName>
    <definedName name="Viga.Jardinera.1.Comedor">#REF!</definedName>
    <definedName name="Viga.Jardinera.80x70Lobby">#REF!</definedName>
    <definedName name="Viga.lavanderia">#REF!</definedName>
    <definedName name="Viga.Nivel.inferior">#REF!</definedName>
    <definedName name="viga.riostra.20x60">#REF!</definedName>
    <definedName name="viga.sobretecho.cuchilla">#REF!</definedName>
    <definedName name="Viga.T.Horm.Visto.Area.Noble">#REF!</definedName>
    <definedName name="viga.torre">#REF!</definedName>
    <definedName name="Viga.V.2">#REF!</definedName>
    <definedName name="Viga.V.A">#REF!</definedName>
    <definedName name="Viga.V1">[42]Análisis!$D$200</definedName>
    <definedName name="Viga.V1.1erN.mod.I">#REF!</definedName>
    <definedName name="Viga.V1.1erN.mod.II">#REF!</definedName>
    <definedName name="Viga.V1.2doN.Mod.I">#REF!</definedName>
    <definedName name="Viga.V1.2doN.Mod.II">#REF!</definedName>
    <definedName name="Viga.V1.3erN.mod.I">#REF!</definedName>
    <definedName name="Viga.V1.3erN.Mod.II">#REF!</definedName>
    <definedName name="Viga.V1.4toN.Mod.I">#REF!</definedName>
    <definedName name="Viga.V1.4toN.Mod.II">#REF!</definedName>
    <definedName name="Viga.V1.esc.2doN">#REF!</definedName>
    <definedName name="Viga.V1.esc.3erN">#REF!</definedName>
    <definedName name="Viga.V1.escalera">#REF!</definedName>
    <definedName name="Viga.V1e.Villas">#REF!</definedName>
    <definedName name="Viga.V1T.Villas">#REF!</definedName>
    <definedName name="Viga.V2.1erN.mod.I">#REF!</definedName>
    <definedName name="Viga.V2.2doN.Mod.I">#REF!</definedName>
    <definedName name="Viga.V2.3erN.Mod.I">#REF!</definedName>
    <definedName name="Viga.V2.esc.1erN">#REF!</definedName>
    <definedName name="Viga.V2.esc.2doN">#REF!</definedName>
    <definedName name="Viga.V2.esc.3erN">#REF!</definedName>
    <definedName name="Viga.V2T.Villas">#REF!</definedName>
    <definedName name="Viga.V3.1erN.Mod.I">#REF!</definedName>
    <definedName name="Viga.V3.2doN.Mod.I">#REF!</definedName>
    <definedName name="Viga.V3.3erN.Mod.I">#REF!</definedName>
    <definedName name="Viga.V3.4toN.Mod.I">#REF!</definedName>
    <definedName name="Viga.V3T.Villas">#REF!</definedName>
    <definedName name="Viga.V4.1erN.Mod.I">#REF!</definedName>
    <definedName name="Viga.V4.2doN.Mod.I">#REF!</definedName>
    <definedName name="Viga.V4.3erN.Mod.I">#REF!</definedName>
    <definedName name="Viga.V4.4toN.Mod.I">#REF!</definedName>
    <definedName name="Viga.V4E.Villas">#REF!</definedName>
    <definedName name="Viga.V4T.Villas">#REF!</definedName>
    <definedName name="Viga.V5.1erN.mod.I">#REF!</definedName>
    <definedName name="Viga.V5.2doN.Mod.I">#REF!</definedName>
    <definedName name="Viga.V5.3erN.Mod.I">#REF!</definedName>
    <definedName name="Viga.V5.4toN.Mod.I">#REF!</definedName>
    <definedName name="Viga.V5E.Villas">#REF!</definedName>
    <definedName name="Viga.V6.1erN.Mod.I">#REF!</definedName>
    <definedName name="Viga.V6.2doN.Mod.I">#REF!</definedName>
    <definedName name="Viga.V6.3erN.mod.I">#REF!</definedName>
    <definedName name="Viga.V6.4toN.Mod.I">#REF!</definedName>
    <definedName name="Viga.V7.1erN.Mod.I">#REF!</definedName>
    <definedName name="Viga.V7.2doN.Mod.I">#REF!</definedName>
    <definedName name="Viga.V7.3erN.Mod.I">#REF!</definedName>
    <definedName name="Viga.V7.4toN.Mod.I">#REF!</definedName>
    <definedName name="Viga.VA.1erN.Mod.II">#REF!</definedName>
    <definedName name="Viga.Vac">#REF!</definedName>
    <definedName name="Viga.Vac2">#REF!</definedName>
    <definedName name="Viga.Vam">#REF!</definedName>
    <definedName name="Viga.Vesc.2doN.Mod.II">#REF!</definedName>
    <definedName name="Viga.Vesc.3erN.Mod.II">#REF!</definedName>
    <definedName name="Viga.Vesc.4toN.Mod.II">#REF!</definedName>
    <definedName name="Viga.VT1">#REF!</definedName>
    <definedName name="Viga__7.24_qq_m3">[39]Precios!$C$33</definedName>
    <definedName name="VIGA_15x20">[32]Análisis!$H$1499</definedName>
    <definedName name="VIGA_AMARRE_0.15X0.20">#REF!</definedName>
    <definedName name="VIGA20X54">#REF!</definedName>
    <definedName name="viga25x40.palapa">[66]Análisis!#REF!</definedName>
    <definedName name="viga41">'[31]3.07 Viga V2'!#REF!</definedName>
    <definedName name="viga42">'[31]3.07 Viga V2'!#REF!</definedName>
    <definedName name="viga43">'[31]3.07 Viga V2'!#REF!</definedName>
    <definedName name="viga51">#REF!</definedName>
    <definedName name="viga52">#REF!</definedName>
    <definedName name="viga53">#REF!</definedName>
    <definedName name="viga64">#REF!</definedName>
    <definedName name="viga74">#REF!</definedName>
    <definedName name="viga84">#REF!</definedName>
    <definedName name="vigaa1">[53]Analisis!$E$566</definedName>
    <definedName name="VIGAAMARRE15X20">[28]Analisis!$F$1680</definedName>
    <definedName name="VIGAAMARRE20X20">[28]Analisis!$F$1690</definedName>
    <definedName name="vigamarre1">'[31]3.08 VigAmarre NP15X25'!#REF!</definedName>
    <definedName name="vigamarre2">'[31]3.08 VigAmarre NP15X25'!#REF!</definedName>
    <definedName name="vigamarre3">'[31]3.08 VigAmarre NP15X25'!#REF!</definedName>
    <definedName name="vigamarre4">'[31]3.08 VigAmarre NP15X25'!#REF!</definedName>
    <definedName name="vigamarrebnp">'[31]3.08 VigAmarre NP15X25'!#REF!</definedName>
    <definedName name="vigaplana">#REF!</definedName>
    <definedName name="VIGARD">'[53]Osiades Est.'!$E$367</definedName>
    <definedName name="VIGARDESCZ2">'[53]Osiades Est.'!$E$387</definedName>
    <definedName name="VIGARI">'[53]Osiades Est.'!$E$309</definedName>
    <definedName name="vigas">#REF!</definedName>
    <definedName name="VIGASHP">#REF!</definedName>
    <definedName name="VIGASHP_2">"$#REF!.$B$109"</definedName>
    <definedName name="VIGASHP_3">"$#REF!.$B$109"</definedName>
    <definedName name="VigaV1.3.4.6.Presidenciales">[42]Análisis!$D$209</definedName>
    <definedName name="VigaV2.4toN.Mod.I">#REF!</definedName>
    <definedName name="VigaV2.5.7.Presidenciales">[42]Análisis!$D$218</definedName>
    <definedName name="VigaV2E.Villas">#REF!</definedName>
    <definedName name="VigaV2T">#REF!</definedName>
    <definedName name="VigaV3E.Villas">#REF!</definedName>
    <definedName name="VigaVT2">#REF!</definedName>
    <definedName name="VigaVT3">#REF!</definedName>
    <definedName name="VigaVT4">#REF!</definedName>
    <definedName name="VigaVT5">#REF!</definedName>
    <definedName name="VIGENTR">'[8]Anal. horm.'!#REF!</definedName>
    <definedName name="VIGENTREP">'[8]Anal. horm.'!#REF!</definedName>
    <definedName name="VIGRACC">'[53]Osiades Est.'!$E$407</definedName>
    <definedName name="VIGUETA">#REF!</definedName>
    <definedName name="VIGV1Z">'[53]Osiades Est.'!$E$347</definedName>
    <definedName name="VIGV2X">'[53]Osiades Est.'!$E$328</definedName>
    <definedName name="Villa.1.Zapata.Muros">#REF!</definedName>
    <definedName name="VILLA.BPB.PLASTBAU.RD">#REF!</definedName>
    <definedName name="VILLA.BPB.PLASTBAU.US">#REF!</definedName>
    <definedName name="Villa1.Zap.Columna">#REF!</definedName>
    <definedName name="VIOLINADO">#REF!</definedName>
    <definedName name="VIOLINAR1CARA">#REF!</definedName>
    <definedName name="vipo1">[8]Volumenes!#REF!</definedName>
    <definedName name="vipo2">[8]Volumenes!#REF!</definedName>
    <definedName name="vipo3">[8]Volumenes!#REF!</definedName>
    <definedName name="vipoba1">[8]Volumenes!#REF!</definedName>
    <definedName name="vipoba2">[8]Volumenes!#REF!</definedName>
    <definedName name="vipoba3">[8]Volumenes!#REF!</definedName>
    <definedName name="vipoca3">[8]Volumenes!#REF!</definedName>
    <definedName name="VISTO1">#REF!</definedName>
    <definedName name="VISTOC">#REF!</definedName>
    <definedName name="VISTOV">#REF!</definedName>
    <definedName name="VLP">#REF!</definedName>
    <definedName name="VOALIGERA">[8]Volumenes!#REF!</definedName>
    <definedName name="voco2.0">[8]Volumenes!#REF!</definedName>
    <definedName name="voco2.1">[8]Volumenes!#REF!</definedName>
    <definedName name="voco2.2">[8]Volumenes!#REF!</definedName>
    <definedName name="voco2.3">[8]Volumenes!#REF!</definedName>
    <definedName name="voco2.4">[8]Volumenes!#REF!</definedName>
    <definedName name="voco2.5">[8]Volumenes!#REF!</definedName>
    <definedName name="voco2.6">[8]Volumenes!#REF!</definedName>
    <definedName name="voco2.7">[8]Volumenes!#REF!</definedName>
    <definedName name="voco2.8">[8]Volumenes!#REF!</definedName>
    <definedName name="voco2.9">[8]Volumenes!#REF!</definedName>
    <definedName name="voco3.0">[8]Volumenes!#REF!</definedName>
    <definedName name="voco3.1">[8]Volumenes!#REF!</definedName>
    <definedName name="voco3.2">[8]Volumenes!#REF!</definedName>
    <definedName name="voco3.3">[8]Volumenes!#REF!</definedName>
    <definedName name="voco3.4">[8]Volumenes!#REF!</definedName>
    <definedName name="voco3.5">[8]Volumenes!#REF!</definedName>
    <definedName name="voco3.6">[8]Volumenes!#REF!</definedName>
    <definedName name="voco3.7">[8]Volumenes!#REF!</definedName>
    <definedName name="voco3.8">[8]Volumenes!#REF!</definedName>
    <definedName name="voco3.9">[8]Volumenes!#REF!</definedName>
    <definedName name="VOCOL1">[8]Volumenes!#REF!</definedName>
    <definedName name="voescalon1">#REF!</definedName>
    <definedName name="voescalon2">#REF!</definedName>
    <definedName name="voescalon3">#REF!</definedName>
    <definedName name="VOEXBLO1">[8]Volumenes!#REF!</definedName>
    <definedName name="VOEXCASC">[8]Volumenes!#REF!</definedName>
    <definedName name="VOEXCBA">[8]Volumenes!#REF!</definedName>
    <definedName name="VOEXCBLO8">[8]Volumenes!#REF!</definedName>
    <definedName name="VOEXCCOL">[8]Volumenes!#REF!</definedName>
    <definedName name="VOEXCMUHA">[8]Volumenes!#REF!</definedName>
    <definedName name="VOEXCO">[8]Volumenes!#REF!</definedName>
    <definedName name="VOEXESC">[8]Volumenes!#REF!</definedName>
    <definedName name="VOHAESC">[8]Volumenes!#REF!</definedName>
    <definedName name="VOHOTOVI">[8]Volumenes!#REF!</definedName>
    <definedName name="VOL">#REF!</definedName>
    <definedName name="vol1.3">[8]Volumenes!#REF!</definedName>
    <definedName name="VOLABACO">[8]Volumenes!#REF!</definedName>
    <definedName name="volc2">[8]Volumenes!#REF!</definedName>
    <definedName name="volcolbnp">'[31]3.05 Columnas C3'!#REF!</definedName>
    <definedName name="volcolumna1">'[31]3.05 Columnas C3'!#REF!</definedName>
    <definedName name="volcolumna12">'[31]3.05 Columnas C3'!#REF!</definedName>
    <definedName name="volcolumna13">'[31]3.05 Columnas C3'!#REF!</definedName>
    <definedName name="volcolumna14">'[31]3.05 Columnas C3'!#REF!</definedName>
    <definedName name="voldintel1">[31]Dinteles!#REF!</definedName>
    <definedName name="voldintel2">[31]Dinteles!#REF!</definedName>
    <definedName name="voldintel3">[31]Dinteles!#REF!</definedName>
    <definedName name="voldintel4">[31]Dinteles!#REF!</definedName>
    <definedName name="volexc10">[8]Volumenes!#REF!</definedName>
    <definedName name="volexc11">[8]Volumenes!#REF!</definedName>
    <definedName name="volexcha">[8]Volumenes!#REF!</definedName>
    <definedName name="volHA">[8]Volumenes!#REF!</definedName>
    <definedName name="volhaba">[8]Volumenes!#REF!</definedName>
    <definedName name="volhablo8">[8]Volumenes!#REF!</definedName>
    <definedName name="VolHormigon">#REF!</definedName>
    <definedName name="vollosa1">#REF!</definedName>
    <definedName name="vollosa2">#REF!</definedName>
    <definedName name="vollosa3">#REF!</definedName>
    <definedName name="VOLM">#REF!</definedName>
    <definedName name="VOLOZMAC">[8]Volumenes!#REF!</definedName>
    <definedName name="volrell">[8]Volumenes!#REF!</definedName>
    <definedName name="voltecho">#REF!</definedName>
    <definedName name="volteo">#REF!</definedName>
    <definedName name="volteobote">#REF!</definedName>
    <definedName name="volteobotela">#REF!</definedName>
    <definedName name="volteobotelargo">#REF!</definedName>
    <definedName name="VOLVIGA">[8]Volumenes!#REF!</definedName>
    <definedName name="volviga41">'[31]3.07 Viga V2'!#REF!</definedName>
    <definedName name="volviga42">'[31]3.07 Viga V2'!#REF!</definedName>
    <definedName name="volviga43">'[31]3.07 Viga V2'!#REF!</definedName>
    <definedName name="volviga51">#REF!</definedName>
    <definedName name="volviga52">#REF!</definedName>
    <definedName name="volviga53">#REF!</definedName>
    <definedName name="volviga64">#REF!</definedName>
    <definedName name="volviga74">#REF!</definedName>
    <definedName name="volviga84">#REF!</definedName>
    <definedName name="volvigamarre1">'[31]3.08 VigAmarre NP15X25'!#REF!</definedName>
    <definedName name="volvigamarre2">'[31]3.08 VigAmarre NP15X25'!#REF!</definedName>
    <definedName name="volvigamarre3">'[31]3.08 VigAmarre NP15X25'!#REF!</definedName>
    <definedName name="volvigamarre4">'[31]3.08 VigAmarre NP15X25'!#REF!</definedName>
    <definedName name="volvigamarrebnp">'[31]3.08 VigAmarre NP15X25'!#REF!</definedName>
    <definedName name="volzaasc">[8]Volumenes!#REF!</definedName>
    <definedName name="volzaesc">[8]Volumenes!#REF!</definedName>
    <definedName name="volzapatacolumna1">'[113]3.02 ZCol'!#REF!</definedName>
    <definedName name="volzapatamuro">'[113]3.01 ZMuros'!#REF!</definedName>
    <definedName name="VOPORT">[8]Volumenes!#REF!</definedName>
    <definedName name="VORET.">[8]Volumenes!#REF!</definedName>
    <definedName name="VOTOFO">[8]Volumenes!#REF!</definedName>
    <definedName name="VOZA5">[8]Volumenes!#REF!</definedName>
    <definedName name="VOZA6">[8]Volumenes!#REF!</definedName>
    <definedName name="VOZA7">[8]Volumenes!#REF!</definedName>
    <definedName name="VOZA8">[8]Volumenes!#REF!</definedName>
    <definedName name="VOZA9">[8]Volumenes!#REF!</definedName>
    <definedName name="vozaasce">[8]Volumenes!#REF!</definedName>
    <definedName name="vozac1">[8]Volumenes!#REF!</definedName>
    <definedName name="vozac2">[8]Volumenes!#REF!</definedName>
    <definedName name="vozac3">[8]Volumenes!#REF!</definedName>
    <definedName name="vozac4">[8]Volumenes!#REF!</definedName>
    <definedName name="vozamu">[8]Volumenes!#REF!</definedName>
    <definedName name="VOZARED">[8]Volumenes!#REF!</definedName>
    <definedName name="VP">#REF!</definedName>
    <definedName name="VSALALUMBCOMAN">#REF!</definedName>
    <definedName name="VSALALUMBCOPAL">#REF!</definedName>
    <definedName name="VSALALUMBROMAN">#REF!</definedName>
    <definedName name="VSALALUMBROVBROMAN">#REF!</definedName>
    <definedName name="VSALALUMNATVBROPAL">#REF!</definedName>
    <definedName name="VSALALUMNATVCMAN">#REF!</definedName>
    <definedName name="VSALALUMNATVCPAL">#REF!</definedName>
    <definedName name="vsd" hidden="1">#REF!</definedName>
    <definedName name="Vuelo.Inclinado.4toN.Mod.II">#REF!</definedName>
    <definedName name="VUELO10">#REF!</definedName>
    <definedName name="vv">#REF!</definedName>
    <definedName name="VVASNP">#REF!</definedName>
    <definedName name="VVC">#REF!</definedName>
    <definedName name="vvv">#REF!</definedName>
    <definedName name="VXCSD">#REF!</definedName>
    <definedName name="vzescalera">'[113]3.01 ZMuros'!#REF!</definedName>
    <definedName name="vzxcvsdfsf" hidden="1">#REF!</definedName>
    <definedName name="W">#REF!</definedName>
    <definedName name="W10X12">#REF!</definedName>
    <definedName name="W14X22">#REF!</definedName>
    <definedName name="W16X26">#REF!</definedName>
    <definedName name="W18X40">#REF!</definedName>
    <definedName name="W27X84">#REF!</definedName>
    <definedName name="w6x9">#REF!</definedName>
    <definedName name="wallflex">'[97]PRESUPUESTO DE TERMINACION'!$G$125</definedName>
    <definedName name="WARE" hidden="1">#REF!</definedName>
    <definedName name="ware." hidden="1">#REF!</definedName>
    <definedName name="ware.1" hidden="1">#REF!</definedName>
    <definedName name="WAREHOUSE" hidden="1">#REF!</definedName>
    <definedName name="was" hidden="1">#REF!</definedName>
    <definedName name="wconc">#REF!</definedName>
    <definedName name="WDF" hidden="1">'[25]ANALISIS STO DGO'!#REF!</definedName>
    <definedName name="we" hidden="1">'[25]ANALISIS STO DGO'!#REF!</definedName>
    <definedName name="wef" hidden="1">'[25]ANALISIS STO DGO'!#REF!</definedName>
    <definedName name="wefe" hidden="1">'[25]ANALISIS STO DGO'!#REF!</definedName>
    <definedName name="wefwe" hidden="1">'[25]ANALISIS STO DGO'!#REF!</definedName>
    <definedName name="wefwrgf" hidden="1">'[25]ANALISIS STO DGO'!#REF!</definedName>
    <definedName name="WEGF" hidden="1">'[25]ANALISIS STO DGO'!#REF!</definedName>
    <definedName name="WEGFD" hidden="1">'[25]ANALISIS STO DGO'!#REF!</definedName>
    <definedName name="wegtwe" hidden="1">'[25]ANALISIS STO DGO'!#REF!</definedName>
    <definedName name="weq" hidden="1">'[25]ANALISIS STO DGO'!#REF!</definedName>
    <definedName name="wergdfgerg" hidden="1">#REF!</definedName>
    <definedName name="wergrt" hidden="1">'[26]ANALISIS STO DGO'!#REF!</definedName>
    <definedName name="werq" hidden="1">'[25]ANALISIS STO DGO'!#REF!</definedName>
    <definedName name="wert0" hidden="1">#REF!</definedName>
    <definedName name="WERWERWER" hidden="1">'[25]ANALISIS STO DGO'!#REF!</definedName>
    <definedName name="werwr" hidden="1">'[25]ANALISIS STO DGO'!#REF!</definedName>
    <definedName name="werwrwe" hidden="1">'[25]ANALISIS STO DGO'!#REF!</definedName>
    <definedName name="wet" hidden="1">'[25]ANALISIS STO DGO'!#REF!</definedName>
    <definedName name="wetfg" hidden="1">'[25]ANALISIS STO DGO'!#REF!</definedName>
    <definedName name="wetg" hidden="1">'[25]ANALISIS STO DGO'!#REF!</definedName>
    <definedName name="wetgwegtw" hidden="1">'[25]ANALISIS STO DGO'!#REF!</definedName>
    <definedName name="wetr" hidden="1">'[25]ANALISIS STO DGO'!#REF!</definedName>
    <definedName name="wetw" hidden="1">#REF!</definedName>
    <definedName name="wetwe" hidden="1">'[25]ANALISIS STO DGO'!#REF!</definedName>
    <definedName name="wetwetgwet" hidden="1">'[25]ANALISIS STO DGO'!#REF!</definedName>
    <definedName name="wetwetw" hidden="1">'[25]ANALISIS STO DGO'!#REF!</definedName>
    <definedName name="wetwetwe" hidden="1">'[25]ANALISIS STO DGO'!#REF!</definedName>
    <definedName name="WETWETWETW" hidden="1">'[25]ANALISIS STO DGO'!#REF!</definedName>
    <definedName name="wetwetwte" hidden="1">'[25]ANALISIS STO DGO'!#REF!</definedName>
    <definedName name="wewe" hidden="1">'[25]ANALISIS STO DGO'!#REF!</definedName>
    <definedName name="wewewer" hidden="1">'[25]ANALISIS STO DGO'!#REF!</definedName>
    <definedName name="wewte" hidden="1">#REF!</definedName>
    <definedName name="wewwsewertf" hidden="1">'[25]ANALISIS STO DGO'!#REF!</definedName>
    <definedName name="wfaew" hidden="1">'[25]ANALISIS STO DGO'!#REF!</definedName>
    <definedName name="wilson" hidden="1">#REF!</definedName>
    <definedName name="Wimaldy" hidden="1">#REF!</definedName>
    <definedName name="wimaldy.">#REF!</definedName>
    <definedName name="wimaldy..">#REF!</definedName>
    <definedName name="Wimaldy...">#REF!</definedName>
    <definedName name="Winche">#REF!</definedName>
    <definedName name="WQ" hidden="1">#REF!</definedName>
    <definedName name="wqe" hidden="1">'[25]ANALISIS STO DGO'!#REF!</definedName>
    <definedName name="wqefwq" hidden="1">#REF!</definedName>
    <definedName name="WR" hidden="1">'[25]ANALISIS STO DGO'!#REF!</definedName>
    <definedName name="wre" hidden="1">#REF!</definedName>
    <definedName name="WRG" hidden="1">[2]A!#REF!</definedName>
    <definedName name="WRGE" hidden="1">'[25]ANALISIS STO DGO'!#REF!</definedName>
    <definedName name="wrn.02INFORME." localSheetId="0" hidden="1">{"NORMAL",#N/A,FALSE,"02"}</definedName>
    <definedName name="wrn.02INFORME." hidden="1">{"NORMAL",#N/A,FALSE,"02"}</definedName>
    <definedName name="wrn.02informe1" localSheetId="0" hidden="1">{"NORMAL",#N/A,FALSE,"02"}</definedName>
    <definedName name="wrn.02informe1" hidden="1">{"NORMAL",#N/A,FALSE,"02"}</definedName>
    <definedName name="wrn.costos." localSheetId="0" hidden="1">{#N/A,#N/A,FALSE,"CDSANFER"}</definedName>
    <definedName name="wrn.costos." hidden="1">{#N/A,#N/A,FALSE,"CDSANFER"}</definedName>
    <definedName name="wrn.DECIMAL." localSheetId="0" hidden="1">{"DECIMAL",#N/A,FALSE,"02"}</definedName>
    <definedName name="wrn.DECIMAL." hidden="1">{"DECIMAL",#N/A,FALSE,"02"}</definedName>
    <definedName name="wrn.decimal1" localSheetId="0" hidden="1">{"DECIMAL",#N/A,FALSE,"02"}</definedName>
    <definedName name="wrn.decimal1" hidden="1">{"DECIMAL",#N/A,FALSE,"02"}</definedName>
    <definedName name="wrn.Graficos._.CG." localSheetId="0" hidden="1">{#N/A,#N/A,TRUE,"Cert.Global";#N/A,#N/A,TRUE,"Cert. M&amp;C";#N/A,#N/A,TRUE,"Cert. Engineering";#N/A,#N/A,TRUE,"Cert. Procurement ";#N/A,#N/A,TRUE,"Cert. Constr. Manag."}</definedName>
    <definedName name="wrn.Graficos._.CG." hidden="1">{#N/A,#N/A,TRUE,"Cert.Global";#N/A,#N/A,TRUE,"Cert. M&amp;C";#N/A,#N/A,TRUE,"Cert. Engineering";#N/A,#N/A,TRUE,"Cert. Procurement ";#N/A,#N/A,TRUE,"Cert. Constr. Manag."}</definedName>
    <definedName name="wrn.graficos._.cg1" localSheetId="0" hidden="1">{#N/A,#N/A,TRUE,"Cert.Global";#N/A,#N/A,TRUE,"Cert. M&amp;C";#N/A,#N/A,TRUE,"Cert. Engineering";#N/A,#N/A,TRUE,"Cert. Procurement ";#N/A,#N/A,TRUE,"Cert. Constr. Manag."}</definedName>
    <definedName name="wrn.graficos._.cg1" hidden="1">{#N/A,#N/A,TRUE,"Cert.Global";#N/A,#N/A,TRUE,"Cert. M&amp;C";#N/A,#N/A,TRUE,"Cert. Engineering";#N/A,#N/A,TRUE,"Cert. Procurement ";#N/A,#N/A,TRUE,"Cert. Constr. Manag."}</definedName>
    <definedName name="wrn.Orçamento." localSheetId="0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0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Orçamento._2" localSheetId="0" hidden="1">{#N/A,#N/A,FALSE,"Planilha";#N/A,#N/A,FALSE,"Resumo";#N/A,#N/A,FALSE,"Fisico";#N/A,#N/A,FALSE,"Financeiro";#N/A,#N/A,FALSE,"Financeiro"}</definedName>
    <definedName name="wrn.Orçamento._2" hidden="1">{#N/A,#N/A,FALSE,"Planilha";#N/A,#N/A,FALSE,"Resumo";#N/A,#N/A,FALSE,"Fisico";#N/A,#N/A,FALSE,"Financeiro";#N/A,#N/A,FALSE,"Financeiro"}</definedName>
    <definedName name="wrn.Presentación._.Budget." localSheetId="0" hidden="1">{#N/A,#N/A,FALSE,"CONSOLIDADO HORAS";#N/A,#N/A,FALSE,"Resumen consolidado";#N/A,#N/A,FALSE,"Resumen Disponibilidades";#N/A,#N/A,FALSE,"Análisis Tepge";#N/A,#N/A,FALSE,"Análisis Tepge (por depto)"}</definedName>
    <definedName name="wrn.Presentación._.Budget." hidden="1">{#N/A,#N/A,FALSE,"CONSOLIDADO HORAS";#N/A,#N/A,FALSE,"Resumen consolidado";#N/A,#N/A,FALSE,"Resumen Disponibilidades";#N/A,#N/A,FALSE,"Análisis Tepge";#N/A,#N/A,FALSE,"Análisis Tepge (por depto)"}</definedName>
    <definedName name="wrn.Report._.Mensual." localSheetId="0" hidden="1">{#N/A,#N/A,FALSE,"Monthly report";#N/A,#N/A,FALSE,"M.R. UEM";#N/A,#N/A,FALSE,"M.R. VCM"}</definedName>
    <definedName name="wrn.Report._.Mensual." hidden="1">{#N/A,#N/A,FALSE,"Monthly report";#N/A,#N/A,FALSE,"M.R. UEM";#N/A,#N/A,FALSE,"M.R. VCM"}</definedName>
    <definedName name="wrn.report._.Mensual1" localSheetId="0" hidden="1">{#N/A,#N/A,FALSE,"Monthly report";#N/A,#N/A,FALSE,"M.R. UEM";#N/A,#N/A,FALSE,"M.R. VCM"}</definedName>
    <definedName name="wrn.report._.Mensual1" hidden="1">{#N/A,#N/A,FALSE,"Monthly report";#N/A,#N/A,FALSE,"M.R. UEM";#N/A,#N/A,FALSE,"M.R. VCM"}</definedName>
    <definedName name="wrq" hidden="1">'[78]ANALISIS STO DGO'!#REF!</definedName>
    <definedName name="wrqw" hidden="1">'[70]ANALISIS STO DGO'!#REF!</definedName>
    <definedName name="WRTEG" hidden="1">'[25]ANALISIS STO DGO'!#REF!</definedName>
    <definedName name="wrter" hidden="1">'[25]ANALISIS STO DGO'!#REF!</definedName>
    <definedName name="wrwert" hidden="1">[2]A!#REF!</definedName>
    <definedName name="ws" hidden="1">'[25]ANALISIS STO DGO'!#REF!</definedName>
    <definedName name="wsadadqawdw" hidden="1">[2]A!#REF!</definedName>
    <definedName name="wse" hidden="1">'[25]ANALISIS STO DGO'!#REF!</definedName>
    <definedName name="wsegf" hidden="1">'[25]ANALISIS STO DGO'!#REF!</definedName>
    <definedName name="WTEW" hidden="1">'[25]ANALISIS STO DGO'!#REF!</definedName>
    <definedName name="wtfwetwetwetw" hidden="1">'[25]ANALISIS STO DGO'!#REF!</definedName>
    <definedName name="WTRWQETRQW" hidden="1">'[25]ANALISIS STO DGO'!#REF!</definedName>
    <definedName name="wtw" hidden="1">#REF!</definedName>
    <definedName name="wtwe" hidden="1">'[25]ANALISIS STO DGO'!#REF!</definedName>
    <definedName name="WWE" hidden="1">'[25]ANALISIS STO DGO'!#REF!</definedName>
    <definedName name="x">#REF!</definedName>
    <definedName name="xc">'[18]Pres. '!#REF!</definedName>
    <definedName name="xcb" hidden="1">'[25]ANALISIS STO DGO'!#REF!</definedName>
    <definedName name="xdf" hidden="1">#REF!</definedName>
    <definedName name="xdfn" hidden="1">'[25]ANALISIS STO DGO'!#REF!</definedName>
    <definedName name="xdv" hidden="1">'[25]ANALISIS STO DGO'!#REF!</definedName>
    <definedName name="xfd" hidden="1">'[25]ANALISIS STO DGO'!#REF!</definedName>
    <definedName name="xnh" hidden="1">'[25]ANALISIS STO DGO'!#REF!</definedName>
    <definedName name="xoiot" hidden="1">#REF!</definedName>
    <definedName name="xsbh" hidden="1">#REF!</definedName>
    <definedName name="xsdb" hidden="1">'[25]ANALISIS STO DGO'!#REF!</definedName>
    <definedName name="xsdfrh" hidden="1">'[25]ANALISIS STO DGO'!#REF!</definedName>
    <definedName name="xsdn" hidden="1">'[25]ANALISIS STO DGO'!#REF!</definedName>
    <definedName name="XXX" localSheetId="0" hidden="1">{"NORMAL",#N/A,FALSE,"02"}</definedName>
    <definedName name="XXX" hidden="1">{"NORMAL",#N/A,FALSE,"02"}</definedName>
    <definedName name="xxx1" localSheetId="0" hidden="1">{"NORMAL",#N/A,FALSE,"02"}</definedName>
    <definedName name="xxx1" hidden="1">{"NORMAL",#N/A,FALSE,"02"}</definedName>
    <definedName name="xzczscasfas" hidden="1">'[19]ANALISIS STO DGO'!#REF!</definedName>
    <definedName name="Y">#REF!</definedName>
    <definedName name="y6uj56u56utyj" hidden="1">'[25]ANALISIS STO DGO'!#REF!</definedName>
    <definedName name="ya">'[18]Pres. '!$E$17</definedName>
    <definedName name="ydfghdfh" hidden="1">'[25]ANALISIS STO DGO'!#REF!</definedName>
    <definedName name="YE" hidden="1">'[25]ANALISIS STO DGO'!#REF!</definedName>
    <definedName name="yee_pvc_3">#N/A</definedName>
    <definedName name="yee_pvc_4">#N/A</definedName>
    <definedName name="YEE_PVC_DREN_2">#REF!</definedName>
    <definedName name="YEE_PVC_DREN_3">#REF!</definedName>
    <definedName name="YEE_PVC_DREN_4">#REF!</definedName>
    <definedName name="YEE_PVC_DREN_4x2">#REF!</definedName>
    <definedName name="YEEDE4">[29]Materiales!$F$300</definedName>
    <definedName name="yeedrenaje4">[30]INSUMO!$D$363</definedName>
    <definedName name="yeedrenaje4x2">[30]INSUMO!$D$366</definedName>
    <definedName name="YEEPVCDREN2X2">#REF!</definedName>
    <definedName name="YEEPVCDREN3X2">#REF!</definedName>
    <definedName name="YEEPVCDREN3X3">#REF!</definedName>
    <definedName name="YEEPVCDREN4X2">#REF!</definedName>
    <definedName name="YEEPVCDREN4X3">#REF!</definedName>
    <definedName name="YEEPVCDREN4X4">#REF!</definedName>
    <definedName name="YEEPVCDREN6X4">#REF!</definedName>
    <definedName name="YEEPVCDREN6X6">#REF!</definedName>
    <definedName name="yer" hidden="1">'[25]ANALISIS STO DGO'!#REF!</definedName>
    <definedName name="YESO">#REF!</definedName>
    <definedName name="yf" hidden="1">'[25]ANALISIS STO DGO'!#REF!</definedName>
    <definedName name="YH" hidden="1">'[26]ANALISIS STO DGO'!#REF!</definedName>
    <definedName name="YHJG" hidden="1">'[78]ANALISIS STO DGO'!#REF!</definedName>
    <definedName name="yhjrt" hidden="1">'[25]ANALISIS STO DGO'!#REF!</definedName>
    <definedName name="YHK" hidden="1">'[70]ANALISIS STO DGO'!#REF!</definedName>
    <definedName name="yhm" hidden="1">'[25]ANALISIS STO DGO'!#REF!</definedName>
    <definedName name="YHR" hidden="1">'[25]ANALISIS STO DGO'!#REF!</definedName>
    <definedName name="yhw" hidden="1">'[25]ANALISIS STO DGO'!#REF!</definedName>
    <definedName name="YIU7U56URYUTYU" hidden="1">#REF!</definedName>
    <definedName name="yj" hidden="1">'[25]ANALISIS STO DGO'!#REF!</definedName>
    <definedName name="yjer" hidden="1">#REF!</definedName>
    <definedName name="yjfghfgh" hidden="1">'[25]ANALISIS STO DGO'!#REF!</definedName>
    <definedName name="yjk" hidden="1">#REF!</definedName>
    <definedName name="yjmffjt" hidden="1">'[25]ANALISIS STO DGO'!#REF!</definedName>
    <definedName name="yjr" hidden="1">'[25]ANALISIS STO DGO'!#REF!</definedName>
    <definedName name="yjrtjh" hidden="1">'[25]ANALISIS STO DGO'!#REF!</definedName>
    <definedName name="yjt" hidden="1">'[25]ANALISIS STO DGO'!#REF!</definedName>
    <definedName name="YJTRY" hidden="1">#REF!</definedName>
    <definedName name="yjtyjgh" hidden="1">'[25]ANALISIS STO DGO'!#REF!</definedName>
    <definedName name="YJTYJTYJTY" hidden="1">'[25]ANALISIS STO DGO'!#REF!</definedName>
    <definedName name="yju5" hidden="1">'[25]ANALISIS STO DGO'!#REF!</definedName>
    <definedName name="YJUTYJ" hidden="1">'[25]ANALISIS STO DGO'!#REF!</definedName>
    <definedName name="yjy" hidden="1">'[25]ANALISIS STO DGO'!#REF!</definedName>
    <definedName name="YK" hidden="1">'[25]ANALISIS STO DGO'!#REF!</definedName>
    <definedName name="ykihjhgjg" hidden="1">'[114]ANALISIS STO DGO'!#REF!</definedName>
    <definedName name="ykkuj" hidden="1">'[25]ANALISIS STO DGO'!#REF!</definedName>
    <definedName name="ykt" hidden="1">'[25]ANALISIS STO DGO'!#REF!</definedName>
    <definedName name="yku" hidden="1">'[25]ANALISIS STO DGO'!#REF!</definedName>
    <definedName name="ykyu" hidden="1">#REF!</definedName>
    <definedName name="ykyuk" hidden="1">'[25]ANALISIS STO DGO'!#REF!</definedName>
    <definedName name="ykyukyuk" hidden="1">'[25]ANALISIS STO DGO'!#REF!</definedName>
    <definedName name="YO">#REF!</definedName>
    <definedName name="Yonu" hidden="1">#REF!</definedName>
    <definedName name="YOSOY" hidden="1">#REF!</definedName>
    <definedName name="yr" hidden="1">'[25]ANALISIS STO DGO'!#REF!</definedName>
    <definedName name="yret" hidden="1">'[25]ANALISIS STO DGO'!#REF!</definedName>
    <definedName name="yreyrt" hidden="1">#REF!</definedName>
    <definedName name="yrf" hidden="1">'[25]ANALISIS STO DGO'!#REF!</definedName>
    <definedName name="yrt" hidden="1">#REF!</definedName>
    <definedName name="yrtyhertyhgewrtge" hidden="1">'[25]ANALISIS STO DGO'!#REF!</definedName>
    <definedName name="YRTYRTYRTY" hidden="1">'[25]ANALISIS STO DGO'!#REF!</definedName>
    <definedName name="YRYRYRTYRTY" hidden="1">'[25]ANALISIS STO DGO'!#REF!</definedName>
    <definedName name="YT" hidden="1">'[25]ANALISIS STO DGO'!#REF!</definedName>
    <definedName name="ytjfr" hidden="1">'[25]ANALISIS STO DGO'!#REF!</definedName>
    <definedName name="ytju56iu567iu" hidden="1">'[25]ANALISIS STO DGO'!#REF!</definedName>
    <definedName name="ytrytyjutyj" hidden="1">'[25]ANALISIS STO DGO'!#REF!</definedName>
    <definedName name="ytu" hidden="1">'[25]ANALISIS STO DGO'!#REF!</definedName>
    <definedName name="ytuk" hidden="1">'[25]ANALISIS STO DGO'!#REF!</definedName>
    <definedName name="ytutu" hidden="1">'[25]ANALISIS STO DGO'!#REF!</definedName>
    <definedName name="ytutujt566t" hidden="1">'[25]ANALISIS STO DGO'!#REF!</definedName>
    <definedName name="ytuytuyt" hidden="1">'[25]ANALISIS STO DGO'!#REF!</definedName>
    <definedName name="ytyut" hidden="1">'[25]ANALISIS STO DGO'!#REF!</definedName>
    <definedName name="yu" hidden="1">'[25]ANALISIS STO DGO'!#REF!</definedName>
    <definedName name="yuiy" hidden="1">'[25]ANALISIS STO DGO'!#REF!</definedName>
    <definedName name="yujtyutyuj" hidden="1">'[25]ANALISIS STO DGO'!#REF!</definedName>
    <definedName name="yuk" hidden="1">'[25]ANALISIS STO DGO'!#REF!</definedName>
    <definedName name="yukh" hidden="1">'[25]ANALISIS STO DGO'!#REF!</definedName>
    <definedName name="yuky" hidden="1">'[25]ANALISIS STO DGO'!#REF!</definedName>
    <definedName name="yukyu" hidden="1">'[25]ANALISIS STO DGO'!#REF!</definedName>
    <definedName name="yukyuk" hidden="1">'[25]ANALISIS STO DGO'!#REF!</definedName>
    <definedName name="YUKYUKY" hidden="1">'[25]ANALISIS STO DGO'!#REF!</definedName>
    <definedName name="yukyukyuk" hidden="1">'[25]ANALISIS STO DGO'!#REF!</definedName>
    <definedName name="yukyukyukyu" hidden="1">'[25]ANALISIS STO DGO'!#REF!</definedName>
    <definedName name="yukyukyukyuk" hidden="1">'[25]ANALISIS STO DGO'!#REF!</definedName>
    <definedName name="yukyukyukyuky" hidden="1">'[25]ANALISIS STO DGO'!#REF!</definedName>
    <definedName name="yukyukyukyukyu" hidden="1">'[25]ANALISIS STO DGO'!#REF!</definedName>
    <definedName name="YUT" hidden="1">'[25]ANALISIS STO DGO'!#REF!</definedName>
    <definedName name="yutk" hidden="1">'[25]ANALISIS STO DGO'!#REF!</definedName>
    <definedName name="yutyu" hidden="1">'[25]ANALISIS STO DGO'!#REF!</definedName>
    <definedName name="YUTYUJTYJ" hidden="1">'[25]ANALISIS STO DGO'!#REF!</definedName>
    <definedName name="yutyutyut" hidden="1">'[25]ANALISIS STO DGO'!#REF!</definedName>
    <definedName name="yw" hidden="1">'[25]ANALISIS STO DGO'!#REF!</definedName>
    <definedName name="yy" hidden="1">'[25]ANALISIS STO DGO'!#REF!</definedName>
    <definedName name="z">#REF!</definedName>
    <definedName name="Z_086A872D_15DF_436A_8459_CE22F6819FF4_.wvu.Rows" hidden="1">[115]Presentacion!#REF!</definedName>
    <definedName name="Z_D55C8B2E_861A_459E_9D09_3AF38A1DE99E_.wvu.Rows" hidden="1">[115]Presentacion!#REF!</definedName>
    <definedName name="Z_F540D718_D9AA_403F_AE49_60D937FD77E5_.wvu.Rows" hidden="1">[115]Presentacion!#REF!</definedName>
    <definedName name="zab">#REF!</definedName>
    <definedName name="zabal">[8]Volumenes!#REF!</definedName>
    <definedName name="ZABALETA">#REF!</definedName>
    <definedName name="Zabaleta.Villas">#REF!</definedName>
    <definedName name="Zabaleta_de_mezcla">[39]Precios!$C$49</definedName>
    <definedName name="ZABALETADETECHO">[29]Analisis!$F$1577</definedName>
    <definedName name="ZABALETAPISO">#REF!</definedName>
    <definedName name="zabaletas">#REF!</definedName>
    <definedName name="zabaletas.jardineras">#REF!</definedName>
    <definedName name="ZABALETATECHO">#REF!</definedName>
    <definedName name="ZAC0">'[8]Anal. horm.'!#REF!</definedName>
    <definedName name="ZAC1">'[8]Anal. horm.'!#REF!</definedName>
    <definedName name="ZAC2">'[8]Anal. horm.'!#REF!</definedName>
    <definedName name="ZAC3">'[8]Anal. horm.'!#REF!</definedName>
    <definedName name="ZAC4">'[8]Anal. horm.'!#REF!</definedName>
    <definedName name="ZAC5">'[8]Anal. horm.'!#REF!</definedName>
    <definedName name="ZAC6">'[8]Anal. horm.'!#REF!</definedName>
    <definedName name="zac7">'[8]Anal. horm.'!#REF!</definedName>
    <definedName name="zac8">'[8]Anal. horm.'!#REF!</definedName>
    <definedName name="zac9">'[8]Anal. horm.'!#REF!</definedName>
    <definedName name="ZACO1.2X1.2X0.6">'[8]Anal. horm.'!#REF!</definedName>
    <definedName name="ZACO1.2X1.2X04">'[8]Anal. horm.'!#REF!</definedName>
    <definedName name="ZACO10">'[8]Anal. horm.'!#REF!</definedName>
    <definedName name="ZACO11">'[8]Anal. horm.'!#REF!</definedName>
    <definedName name="ZACO2.6X1.6X.4">'[8]Anal. horm.'!#REF!</definedName>
    <definedName name="ZACOL2.15X2.8X.7">'[8]Anal. horm.'!#REF!</definedName>
    <definedName name="Zap.Col.Administración">#REF!</definedName>
    <definedName name="Zap.Col.Discot.">[45]Análisis!#REF!</definedName>
    <definedName name="Zap.col.Z1.mod.I">#REF!</definedName>
    <definedName name="Zap.Col.Zc">#REF!</definedName>
    <definedName name="Zap.Columna">[45]Análisis!#REF!</definedName>
    <definedName name="Zap.Columna.Area.Noble">#REF!</definedName>
    <definedName name="Zap.columna.Casino">[45]Análisis!#REF!</definedName>
    <definedName name="Zap.Columna.Comedor">#REF!</definedName>
    <definedName name="Zap.Columna.Lavandería">#REF!</definedName>
    <definedName name="Zap.Columnas">#REF!</definedName>
    <definedName name="zap.Comb.ModuloII">#REF!</definedName>
    <definedName name="Zap.Edif.Oficinas">#REF!</definedName>
    <definedName name="Zap.Edif.Parqueo">[42]Análisis!$D$105</definedName>
    <definedName name="Zap.Escalera">#REF!</definedName>
    <definedName name="zap.M.ha.40cm.esp">[66]Análisis!$D$192</definedName>
    <definedName name="Zap.mur.H.A.">[65]Análisis!$D$163</definedName>
    <definedName name="Zap.muro.10.30x20.General">[45]Análisis!#REF!</definedName>
    <definedName name="Zap.Muro.15cm">#REF!</definedName>
    <definedName name="Zap.Muro.15cms">#REF!</definedName>
    <definedName name="Zap.Muro.20cm">#REF!</definedName>
    <definedName name="Zap.Muro.45x25.General">[45]Análisis!#REF!</definedName>
    <definedName name="Zap.muro.55x25.General">[45]Análisis!#REF!</definedName>
    <definedName name="Zap.Muro.Area.Noble">#REF!</definedName>
    <definedName name="Zap.Muro.Ariostamiento.Comedor">#REF!</definedName>
    <definedName name="Zap.Muro.Cocina">#REF!</definedName>
    <definedName name="Zap.muro.contencion">#REF!</definedName>
    <definedName name="Zap.Muro.Espectaculo">#REF!</definedName>
    <definedName name="Zap.Muro.Lavanderia">#REF!</definedName>
    <definedName name="Zap.Muro.Villa.1">#REF!</definedName>
    <definedName name="Zap.muro20General">[45]Análisis!#REF!</definedName>
    <definedName name="zap.muro6">'[59]Analisis Unit. '!$D$213</definedName>
    <definedName name="Zap.Muros.Cacino">[45]Análisis!#REF!</definedName>
    <definedName name="Zap.Z1">#REF!</definedName>
    <definedName name="zap.Z1.mod.II">#REF!</definedName>
    <definedName name="Zap.Z1.Villa1">#REF!</definedName>
    <definedName name="Zap.Z2">#REF!</definedName>
    <definedName name="Zap.Z2.mod.I">#REF!</definedName>
    <definedName name="zap.Z2.moduloII">#REF!</definedName>
    <definedName name="Zap.Z2.Villas1">#REF!</definedName>
    <definedName name="Zap.Z3">#REF!</definedName>
    <definedName name="Zap.Z3.Mod.I">#REF!</definedName>
    <definedName name="Zap.Z3.Villas1">#REF!</definedName>
    <definedName name="Zap.Z4.mod.I">#REF!</definedName>
    <definedName name="Zap.Z4.Villas.1">#REF!</definedName>
    <definedName name="Zap.ZMB">#REF!</definedName>
    <definedName name="ZAP_M6">[32]Análisis!$H$739</definedName>
    <definedName name="zap6">#REF!</definedName>
    <definedName name="zap8">'[53]Osiades Est.'!$E$133</definedName>
    <definedName name="zapata">#REF!</definedName>
    <definedName name="Zapata.Col.Espectaculos">#REF!</definedName>
    <definedName name="Zapata.Columna.Cocina">#REF!</definedName>
    <definedName name="zapata.lobby">#REF!</definedName>
    <definedName name="Zapata.Villas.1">#REF!</definedName>
    <definedName name="Zapata.Z1s.Z2s">[42]Análisis!$D$120</definedName>
    <definedName name="Zapata_de_columnas__0.93_qq_m3">[39]Precios!$C$30</definedName>
    <definedName name="ZAPATA30X20135">[28]Analisis!$F$1507</definedName>
    <definedName name="ZAPATA30X20180">[28]Analisis!$F$1535</definedName>
    <definedName name="ZAPATA45X20135">[28]Analisis!$F$1514</definedName>
    <definedName name="ZAPATA45X20180">[28]Analisis!$F$1540</definedName>
    <definedName name="ZAPATA45X25135">[28]Analisis!$F$1521</definedName>
    <definedName name="ZAPATA45X25180">[29]Analisis!$F$1317</definedName>
    <definedName name="ZAPATA45X25180DE5">[28]Analisis!$F$1566</definedName>
    <definedName name="ZAPATA45X25180DE7">[28]Analisis!$F$1573</definedName>
    <definedName name="ZAPATADE60X25180">[29]Analisis!$F$1343</definedName>
    <definedName name="ZAPATADE60X25180DE5">[67]Analisis!#REF!</definedName>
    <definedName name="zapatasdeescaleras">#REF!</definedName>
    <definedName name="ZAPBLO6">'[8]Anal. horm.'!#REF!</definedName>
    <definedName name="zapc">#REF!</definedName>
    <definedName name="zapc1">'[53]Osiades Est.'!$E$11</definedName>
    <definedName name="zapc2">'[53]Osiades Est.'!$E$36</definedName>
    <definedName name="ZAPC3">'[8]Anal. horm.'!#REF!</definedName>
    <definedName name="zapc4">'[53]Osiades Est.'!$E$73</definedName>
    <definedName name="zapcob">'[53]Osiades Est.'!$E$116</definedName>
    <definedName name="ZAPCOL3.8">'[8]Anal. horm.'!#REF!</definedName>
    <definedName name="ZAPES">'[53]Osiades Est.'!$E$149</definedName>
    <definedName name="zapl1">'[53]Osiades Est.'!$E$94</definedName>
    <definedName name="zapm">'[18]Pres. '!#REF!</definedName>
    <definedName name="zcolumna1">[116]ZCol!$D$22</definedName>
    <definedName name="zd" hidden="1">'[25]ANALISIS STO DGO'!#REF!</definedName>
    <definedName name="zescalera">'[113]3.01 ZMuros'!#REF!</definedName>
    <definedName name="ZIN_001">#REF!</definedName>
    <definedName name="ZINC_CAL26_3x6">#REF!</definedName>
    <definedName name="ZINC24">#REF!</definedName>
    <definedName name="ZINC26">#REF!</definedName>
    <definedName name="ZINC27">#REF!</definedName>
    <definedName name="ZINC29">#REF!</definedName>
    <definedName name="ZINC34">#REF!</definedName>
    <definedName name="zmuroind">'[113]3.01 ZMuros'!#REF!</definedName>
    <definedName name="zoc">[53]Analisis!$E$1218</definedName>
    <definedName name="Zoc.baldosin">[54]Insumos!$E$91</definedName>
    <definedName name="Zoc.Marmol.Mezc.Antillana">[45]Análisis!#REF!</definedName>
    <definedName name="Zoc.vibrazo.Blanco">#REF!</definedName>
    <definedName name="zocabaño">[8]Volumenes!#REF!</definedName>
    <definedName name="Zocacera">#REF!</definedName>
    <definedName name="zocalo">'[117]Pres. no'!#REF!</definedName>
    <definedName name="Zocalo.Baldosin">[45]Análisis!#REF!</definedName>
    <definedName name="Zocalo.bozel.marmol">#REF!</definedName>
    <definedName name="Zocalo.cemento7x25cm">#REF!</definedName>
    <definedName name="Zocalo.Ceram.Mezc.Antillana">[45]Análisis!#REF!</definedName>
    <definedName name="zocalo.ceramica">#REF!</definedName>
    <definedName name="Zócalo.Ceramica">[118]Insumos!$E$80</definedName>
    <definedName name="Zócalo.Cerámica">#REF!</definedName>
    <definedName name="zocalo.ceramica.antideslizante">#REF!</definedName>
    <definedName name="Zocalo.de.ceramica.A">[42]Análisis!$D$532</definedName>
    <definedName name="Zocalo.de.ceramica.B">[42]Análisis!$D$551</definedName>
    <definedName name="Zocalo.de.ceramica.C">[42]Análisis!$D$570</definedName>
    <definedName name="zocalo.de.mosaico">[65]Análisis!$D$1266</definedName>
    <definedName name="Zócalo.Granimármol">#REF!</definedName>
    <definedName name="Zócalo.Granimarmol.MA">#REF!</definedName>
    <definedName name="Zocalo.granito.fondo.blanco">#REF!</definedName>
    <definedName name="Zocalo.Granito.Fondo.blanco.MA">#REF!</definedName>
    <definedName name="Zócalo.Gres">#REF!</definedName>
    <definedName name="Zócalo.loseta.cemento">#REF!</definedName>
    <definedName name="Zocalo.Marmol.A">#REF!</definedName>
    <definedName name="Zocalo.Marmol.A.ANA">#REF!</definedName>
    <definedName name="Zocalo.Marmol.Tipo.B">#REF!</definedName>
    <definedName name="zocalo.porcelanato.40x40">[42]Análisis!$D$501</definedName>
    <definedName name="Zocalo.Vibrazo.Bco">#REF!</definedName>
    <definedName name="ZOCALO_8x34">#REF!</definedName>
    <definedName name="Zócalo_de_ceramica">[39]Precios!$C$39</definedName>
    <definedName name="Zócalo_de_Cerámica_Criolla_de_33___1era">#REF!</definedName>
    <definedName name="zocalobotichinorojo">#REF!</definedName>
    <definedName name="zocaloceramica">#REF!</definedName>
    <definedName name="ZOCALOGRAN30X7">[29]Analisis!$F$1531</definedName>
    <definedName name="ZOCALOPORCELANATO">[29]Analisis!$F$1539</definedName>
    <definedName name="zocalos1">#REF!</definedName>
    <definedName name="zocalos2">'[31]6.01 Pisos-Ceramica'!#REF!</definedName>
    <definedName name="zocalos3">'[31]6.01 Pisos-Ceramica'!#REF!</definedName>
    <definedName name="zocalos4">'[31]6.01 Pisos-Ceramica'!#REF!</definedName>
    <definedName name="Zocavibra">#REF!</definedName>
    <definedName name="zocesca2">[8]Volumenes!#REF!</definedName>
    <definedName name="ZOCESCGRAPROYAL">#REF!</definedName>
    <definedName name="ZOCGRA30BCO">#REF!</definedName>
    <definedName name="ZOCGRA30GRIS">#REF!</definedName>
    <definedName name="ZOCGRA40BCO">#REF!</definedName>
    <definedName name="ZOCGRABOTI40BCO">#REF!</definedName>
    <definedName name="ZOCGRABOTI40COL">#REF!</definedName>
    <definedName name="ZOCGRAPROYAL40">#REF!</definedName>
    <definedName name="ZOCLAD28">#REF!</definedName>
    <definedName name="ZOCMOSROJ25">#REF!</definedName>
    <definedName name="ZOCPorcelanato">#REF!</definedName>
    <definedName name="zoescalones1">#REF!</definedName>
    <definedName name="zoescalones2">#REF!</definedName>
    <definedName name="zoescalones3">#REF!</definedName>
    <definedName name="ZOGRAESC">#REF!</definedName>
    <definedName name="ZONA1">#REF!</definedName>
    <definedName name="ZONA12">#REF!</definedName>
    <definedName name="ZONA2">#REF!</definedName>
    <definedName name="ZONA3">#REF!</definedName>
    <definedName name="ZONA4">#REF!</definedName>
    <definedName name="zpor">'[18]Pres. '!#REF!</definedName>
    <definedName name="zsd" hidden="1">'[25]ANALISIS STO DGO'!#REF!</definedName>
    <definedName name="zxd" hidden="1">'[25]ANALISIS STO DGO'!#REF!</definedName>
    <definedName name="zz" hidden="1">#REF!</definedName>
    <definedName name="zzzsgsdgsg" hidden="1">'[25]ANALISIS STO DGO'!#REF!</definedName>
    <definedName name="원가내역서R2" hidden="1">#REF!</definedName>
    <definedName name="計算單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5" i="1" l="1"/>
  <c r="F264" i="1"/>
  <c r="G266" i="1" s="1"/>
  <c r="G267" i="1" s="1"/>
  <c r="F260" i="1"/>
  <c r="G260" i="1" s="1"/>
  <c r="F259" i="1"/>
  <c r="G259" i="1" s="1"/>
  <c r="F258" i="1"/>
  <c r="G258" i="1" s="1"/>
  <c r="C257" i="1"/>
  <c r="F257" i="1" s="1"/>
  <c r="C254" i="1"/>
  <c r="F254" i="1" s="1"/>
  <c r="G254" i="1" s="1"/>
  <c r="F253" i="1"/>
  <c r="G253" i="1" s="1"/>
  <c r="F252" i="1"/>
  <c r="G252" i="1" s="1"/>
  <c r="C251" i="1"/>
  <c r="F251" i="1" s="1"/>
  <c r="G251" i="1" s="1"/>
  <c r="F250" i="1"/>
  <c r="C250" i="1"/>
  <c r="C245" i="1"/>
  <c r="F245" i="1" s="1"/>
  <c r="G245" i="1" s="1"/>
  <c r="F243" i="1"/>
  <c r="G243" i="1" s="1"/>
  <c r="C242" i="1"/>
  <c r="F242" i="1" s="1"/>
  <c r="G242" i="1" s="1"/>
  <c r="C241" i="1"/>
  <c r="C243" i="1" s="1"/>
  <c r="C238" i="1"/>
  <c r="F238" i="1" s="1"/>
  <c r="C235" i="1"/>
  <c r="F235" i="1" s="1"/>
  <c r="G235" i="1" s="1"/>
  <c r="C234" i="1"/>
  <c r="F234" i="1" s="1"/>
  <c r="C233" i="1"/>
  <c r="F233" i="1" s="1"/>
  <c r="G233" i="1" s="1"/>
  <c r="C230" i="1"/>
  <c r="F230" i="1" s="1"/>
  <c r="G230" i="1" s="1"/>
  <c r="C229" i="1"/>
  <c r="F229" i="1" s="1"/>
  <c r="C225" i="1"/>
  <c r="F225" i="1" s="1"/>
  <c r="F224" i="1"/>
  <c r="C224" i="1"/>
  <c r="C221" i="1"/>
  <c r="F221" i="1" s="1"/>
  <c r="G222" i="1" s="1"/>
  <c r="F216" i="1"/>
  <c r="C216" i="1"/>
  <c r="F215" i="1"/>
  <c r="F212" i="1"/>
  <c r="G212" i="1" s="1"/>
  <c r="F211" i="1"/>
  <c r="G211" i="1" s="1"/>
  <c r="F210" i="1"/>
  <c r="G210" i="1" s="1"/>
  <c r="C209" i="1"/>
  <c r="F209" i="1" s="1"/>
  <c r="F208" i="1"/>
  <c r="C207" i="1"/>
  <c r="F207" i="1" s="1"/>
  <c r="C204" i="1"/>
  <c r="F204" i="1" s="1"/>
  <c r="C203" i="1"/>
  <c r="F203" i="1" s="1"/>
  <c r="C200" i="1"/>
  <c r="F200" i="1" s="1"/>
  <c r="F199" i="1"/>
  <c r="G201" i="1" s="1"/>
  <c r="C199" i="1"/>
  <c r="C196" i="1"/>
  <c r="F196" i="1" s="1"/>
  <c r="C195" i="1"/>
  <c r="F195" i="1" s="1"/>
  <c r="G197" i="1" s="1"/>
  <c r="C191" i="1"/>
  <c r="F191" i="1" s="1"/>
  <c r="F188" i="1"/>
  <c r="C188" i="1"/>
  <c r="C187" i="1"/>
  <c r="F187" i="1" s="1"/>
  <c r="C186" i="1"/>
  <c r="F186" i="1" s="1"/>
  <c r="F183" i="1"/>
  <c r="G184" i="1" s="1"/>
  <c r="C183" i="1"/>
  <c r="C178" i="1"/>
  <c r="F178" i="1" s="1"/>
  <c r="G179" i="1" s="1"/>
  <c r="C175" i="1"/>
  <c r="F175" i="1" s="1"/>
  <c r="F174" i="1"/>
  <c r="F173" i="1"/>
  <c r="C170" i="1"/>
  <c r="F170" i="1" s="1"/>
  <c r="F165" i="1"/>
  <c r="G166" i="1" s="1"/>
  <c r="C165" i="1"/>
  <c r="C162" i="1"/>
  <c r="F162" i="1" s="1"/>
  <c r="C161" i="1"/>
  <c r="C169" i="1" s="1"/>
  <c r="F169" i="1" s="1"/>
  <c r="C158" i="1"/>
  <c r="F158" i="1" s="1"/>
  <c r="C157" i="1"/>
  <c r="F157" i="1" s="1"/>
  <c r="A157" i="1"/>
  <c r="C154" i="1"/>
  <c r="C153" i="1"/>
  <c r="F153" i="1" s="1"/>
  <c r="C152" i="1"/>
  <c r="F152" i="1" s="1"/>
  <c r="A152" i="1"/>
  <c r="C148" i="1"/>
  <c r="F148" i="1" s="1"/>
  <c r="A148" i="1"/>
  <c r="C147" i="1"/>
  <c r="C149" i="1" s="1"/>
  <c r="F149" i="1" s="1"/>
  <c r="F144" i="1"/>
  <c r="G145" i="1" s="1"/>
  <c r="F139" i="1"/>
  <c r="G139" i="1" s="1"/>
  <c r="F138" i="1"/>
  <c r="G138" i="1" s="1"/>
  <c r="F137" i="1"/>
  <c r="E136" i="1"/>
  <c r="F134" i="1"/>
  <c r="G134" i="1" s="1"/>
  <c r="F133" i="1"/>
  <c r="E132" i="1"/>
  <c r="F130" i="1"/>
  <c r="G130" i="1" s="1"/>
  <c r="F129" i="1"/>
  <c r="G129" i="1" s="1"/>
  <c r="F128" i="1"/>
  <c r="G128" i="1" s="1"/>
  <c r="E127" i="1"/>
  <c r="F125" i="1"/>
  <c r="G125" i="1" s="1"/>
  <c r="F124" i="1"/>
  <c r="G124" i="1" s="1"/>
  <c r="F123" i="1"/>
  <c r="G123" i="1" s="1"/>
  <c r="F122" i="1"/>
  <c r="G122" i="1" s="1"/>
  <c r="F121" i="1"/>
  <c r="G121" i="1" s="1"/>
  <c r="F120" i="1"/>
  <c r="F119" i="1"/>
  <c r="G119" i="1" s="1"/>
  <c r="F118" i="1"/>
  <c r="G118" i="1" s="1"/>
  <c r="E117" i="1"/>
  <c r="F115" i="1"/>
  <c r="G116" i="1" s="1"/>
  <c r="E114" i="1"/>
  <c r="F112" i="1"/>
  <c r="G112" i="1" s="1"/>
  <c r="F111" i="1"/>
  <c r="G111" i="1" s="1"/>
  <c r="F110" i="1"/>
  <c r="F107" i="1"/>
  <c r="G107" i="1" s="1"/>
  <c r="F106" i="1"/>
  <c r="G106" i="1" s="1"/>
  <c r="F105" i="1"/>
  <c r="G105" i="1" s="1"/>
  <c r="F104" i="1"/>
  <c r="G104" i="1" s="1"/>
  <c r="F103" i="1"/>
  <c r="G103" i="1" s="1"/>
  <c r="F102" i="1"/>
  <c r="F99" i="1"/>
  <c r="G99" i="1" s="1"/>
  <c r="F98" i="1"/>
  <c r="G98" i="1" s="1"/>
  <c r="F97" i="1"/>
  <c r="G97" i="1" s="1"/>
  <c r="F96" i="1"/>
  <c r="F93" i="1"/>
  <c r="G93" i="1" s="1"/>
  <c r="F92" i="1"/>
  <c r="G92" i="1" s="1"/>
  <c r="F91" i="1"/>
  <c r="G91" i="1" s="1"/>
  <c r="F90" i="1"/>
  <c r="G90" i="1" s="1"/>
  <c r="F89" i="1"/>
  <c r="G89" i="1" s="1"/>
  <c r="F88" i="1"/>
  <c r="G88" i="1" s="1"/>
  <c r="F87" i="1"/>
  <c r="G87" i="1" s="1"/>
  <c r="F86" i="1"/>
  <c r="G86" i="1" s="1"/>
  <c r="F85" i="1"/>
  <c r="G85" i="1" s="1"/>
  <c r="E84" i="1"/>
  <c r="F82" i="1"/>
  <c r="G82" i="1" s="1"/>
  <c r="F81" i="1"/>
  <c r="G81" i="1" s="1"/>
  <c r="F80" i="1"/>
  <c r="G80" i="1" s="1"/>
  <c r="F79" i="1"/>
  <c r="G79" i="1" s="1"/>
  <c r="F78" i="1"/>
  <c r="G78" i="1" s="1"/>
  <c r="F77" i="1"/>
  <c r="G83" i="1" s="1"/>
  <c r="E76" i="1"/>
  <c r="F73" i="1"/>
  <c r="G74" i="1" s="1"/>
  <c r="F72" i="1"/>
  <c r="G72" i="1" s="1"/>
  <c r="F69" i="1"/>
  <c r="G69" i="1" s="1"/>
  <c r="F68" i="1"/>
  <c r="G68" i="1" s="1"/>
  <c r="F67" i="1"/>
  <c r="G67" i="1" s="1"/>
  <c r="F66" i="1"/>
  <c r="G66" i="1" s="1"/>
  <c r="F65" i="1"/>
  <c r="F64" i="1"/>
  <c r="G64" i="1" s="1"/>
  <c r="F63" i="1"/>
  <c r="G63" i="1" s="1"/>
  <c r="F62" i="1"/>
  <c r="G62" i="1" s="1"/>
  <c r="F61" i="1"/>
  <c r="G61" i="1" s="1"/>
  <c r="F60" i="1"/>
  <c r="G60" i="1" s="1"/>
  <c r="F59" i="1"/>
  <c r="G59" i="1" s="1"/>
  <c r="F58" i="1"/>
  <c r="G58" i="1" s="1"/>
  <c r="F57" i="1"/>
  <c r="F54" i="1"/>
  <c r="G54" i="1" s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F39" i="1"/>
  <c r="F38" i="1"/>
  <c r="F37" i="1"/>
  <c r="F36" i="1"/>
  <c r="G36" i="1" s="1"/>
  <c r="C35" i="1"/>
  <c r="F35" i="1" s="1"/>
  <c r="G35" i="1" s="1"/>
  <c r="C34" i="1"/>
  <c r="F34" i="1" s="1"/>
  <c r="G34" i="1" s="1"/>
  <c r="A34" i="1"/>
  <c r="A35" i="1" s="1"/>
  <c r="A36" i="1" s="1"/>
  <c r="A37" i="1" s="1"/>
  <c r="A38" i="1" s="1"/>
  <c r="A39" i="1" s="1"/>
  <c r="F33" i="1"/>
  <c r="G33" i="1" s="1"/>
  <c r="F32" i="1"/>
  <c r="G32" i="1" s="1"/>
  <c r="C32" i="1"/>
  <c r="F31" i="1"/>
  <c r="G31" i="1" s="1"/>
  <c r="C31" i="1"/>
  <c r="F30" i="1"/>
  <c r="A29" i="1"/>
  <c r="A30" i="1" s="1"/>
  <c r="A31" i="1" s="1"/>
  <c r="A32" i="1" s="1"/>
  <c r="A33" i="1" s="1"/>
  <c r="F27" i="1"/>
  <c r="G27" i="1" s="1"/>
  <c r="F26" i="1"/>
  <c r="G26" i="1" s="1"/>
  <c r="C26" i="1"/>
  <c r="F25" i="1"/>
  <c r="A25" i="1"/>
  <c r="A26" i="1" s="1"/>
  <c r="A27" i="1" s="1"/>
  <c r="F24" i="1"/>
  <c r="G24" i="1" s="1"/>
  <c r="A24" i="1"/>
  <c r="F21" i="1"/>
  <c r="A21" i="1"/>
  <c r="F20" i="1"/>
  <c r="C20" i="1"/>
  <c r="A20" i="1"/>
  <c r="A19" i="1"/>
  <c r="A23" i="1" s="1"/>
  <c r="F17" i="1"/>
  <c r="G17" i="1" s="1"/>
  <c r="F16" i="1"/>
  <c r="G16" i="1" s="1"/>
  <c r="C16" i="1"/>
  <c r="F15" i="1"/>
  <c r="G15" i="1" s="1"/>
  <c r="C14" i="1"/>
  <c r="F14" i="1" s="1"/>
  <c r="G14" i="1" s="1"/>
  <c r="A14" i="1"/>
  <c r="A15" i="1" s="1"/>
  <c r="A16" i="1" s="1"/>
  <c r="A17" i="1" s="1"/>
  <c r="C13" i="1"/>
  <c r="A13" i="1"/>
  <c r="F10" i="1"/>
  <c r="G10" i="1" s="1"/>
  <c r="F9" i="1"/>
  <c r="G9" i="1" s="1"/>
  <c r="F8" i="1"/>
  <c r="A8" i="1"/>
  <c r="A9" i="1" s="1"/>
  <c r="A10" i="1" s="1"/>
  <c r="G217" i="1" l="1"/>
  <c r="G213" i="1"/>
  <c r="G176" i="1"/>
  <c r="G159" i="1"/>
  <c r="G70" i="1"/>
  <c r="G234" i="1"/>
  <c r="G236" i="1"/>
  <c r="G20" i="1"/>
  <c r="G22" i="1"/>
  <c r="G137" i="1"/>
  <c r="G140" i="1"/>
  <c r="G55" i="1"/>
  <c r="G42" i="1"/>
  <c r="G11" i="1"/>
  <c r="G8" i="1"/>
  <c r="G133" i="1"/>
  <c r="G135" i="1"/>
  <c r="G25" i="1"/>
  <c r="G28" i="1"/>
  <c r="G40" i="1"/>
  <c r="G30" i="1"/>
  <c r="G126" i="1"/>
  <c r="G120" i="1"/>
  <c r="G77" i="1"/>
  <c r="G189" i="1"/>
  <c r="G239" i="1"/>
  <c r="G238" i="1"/>
  <c r="G131" i="1"/>
  <c r="G261" i="1"/>
  <c r="G257" i="1"/>
  <c r="G110" i="1"/>
  <c r="G113" i="1"/>
  <c r="F147" i="1"/>
  <c r="G150" i="1" s="1"/>
  <c r="G229" i="1"/>
  <c r="G231" i="1"/>
  <c r="F241" i="1"/>
  <c r="G108" i="1"/>
  <c r="G205" i="1"/>
  <c r="G102" i="1"/>
  <c r="F161" i="1"/>
  <c r="G163" i="1" s="1"/>
  <c r="G250" i="1"/>
  <c r="G255" i="1"/>
  <c r="G115" i="1"/>
  <c r="G155" i="1"/>
  <c r="G73" i="1"/>
  <c r="C244" i="1"/>
  <c r="G94" i="1"/>
  <c r="A41" i="1"/>
  <c r="G100" i="1"/>
  <c r="G96" i="1"/>
  <c r="F154" i="1"/>
  <c r="C168" i="1"/>
  <c r="F168" i="1" s="1"/>
  <c r="G171" i="1" s="1"/>
  <c r="F13" i="1"/>
  <c r="C192" i="1"/>
  <c r="F192" i="1" s="1"/>
  <c r="G193" i="1" s="1"/>
  <c r="C226" i="1"/>
  <c r="F226" i="1" s="1"/>
  <c r="G227" i="1" s="1"/>
  <c r="G218" i="1" l="1"/>
  <c r="G180" i="1"/>
  <c r="G241" i="1"/>
  <c r="G13" i="1"/>
  <c r="G18" i="1"/>
  <c r="A56" i="1"/>
  <c r="A42" i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F244" i="1"/>
  <c r="G244" i="1" s="1"/>
  <c r="C247" i="1"/>
  <c r="F247" i="1" s="1"/>
  <c r="G247" i="1" s="1"/>
  <c r="C246" i="1"/>
  <c r="F246" i="1" s="1"/>
  <c r="G246" i="1" s="1"/>
  <c r="A71" i="1" l="1"/>
  <c r="A57" i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G141" i="1"/>
  <c r="G248" i="1"/>
  <c r="G262" i="1" s="1"/>
  <c r="G268" i="1" l="1"/>
  <c r="A72" i="1"/>
  <c r="A73" i="1" s="1"/>
  <c r="A75" i="1"/>
  <c r="A77" i="1" l="1"/>
  <c r="A143" i="1"/>
  <c r="F277" i="1"/>
  <c r="F274" i="1"/>
  <c r="F273" i="1"/>
  <c r="F272" i="1"/>
  <c r="F271" i="1"/>
  <c r="F270" i="1"/>
  <c r="F278" i="1" l="1"/>
  <c r="G279" i="1" s="1"/>
  <c r="G281" i="1" s="1"/>
  <c r="A146" i="1"/>
  <c r="A149" i="1" s="1"/>
  <c r="A151" i="1"/>
  <c r="A144" i="1"/>
  <c r="A147" i="1" s="1"/>
  <c r="A79" i="1"/>
  <c r="A80" i="1" s="1"/>
  <c r="A81" i="1" s="1"/>
  <c r="A82" i="1" s="1"/>
  <c r="A85" i="1" s="1"/>
  <c r="A86" i="1" s="1"/>
  <c r="A87" i="1" s="1"/>
  <c r="A88" i="1" s="1"/>
  <c r="A89" i="1" s="1"/>
  <c r="A90" i="1" s="1"/>
  <c r="A91" i="1" s="1"/>
  <c r="A92" i="1" s="1"/>
  <c r="A93" i="1" s="1"/>
  <c r="A96" i="1" s="1"/>
  <c r="A97" i="1" s="1"/>
  <c r="A98" i="1" s="1"/>
  <c r="A99" i="1" s="1"/>
  <c r="A102" i="1" s="1"/>
  <c r="A103" i="1" s="1"/>
  <c r="A104" i="1" s="1"/>
  <c r="A105" i="1" s="1"/>
  <c r="A106" i="1" s="1"/>
  <c r="A107" i="1" s="1"/>
  <c r="A110" i="1" s="1"/>
  <c r="A111" i="1" s="1"/>
  <c r="A112" i="1" s="1"/>
  <c r="A115" i="1" s="1"/>
  <c r="A118" i="1" s="1"/>
  <c r="A119" i="1" s="1"/>
  <c r="A120" i="1" s="1"/>
  <c r="A121" i="1" s="1"/>
  <c r="A122" i="1" s="1"/>
  <c r="A123" i="1" s="1"/>
  <c r="A124" i="1" s="1"/>
  <c r="A125" i="1" s="1"/>
  <c r="A128" i="1" s="1"/>
  <c r="A129" i="1" s="1"/>
  <c r="A130" i="1" s="1"/>
  <c r="A133" i="1" s="1"/>
  <c r="A78" i="1"/>
  <c r="A134" i="1" l="1"/>
  <c r="A137" i="1"/>
  <c r="A138" i="1" s="1"/>
  <c r="A139" i="1" s="1"/>
  <c r="A156" i="1"/>
  <c r="A153" i="1"/>
  <c r="A154" i="1" s="1"/>
  <c r="A160" i="1" l="1"/>
  <c r="A158" i="1"/>
  <c r="A164" i="1" l="1"/>
  <c r="A161" i="1"/>
  <c r="A162" i="1" s="1"/>
  <c r="A165" i="1" l="1"/>
  <c r="A167" i="1"/>
  <c r="A172" i="1" l="1"/>
  <c r="A168" i="1"/>
  <c r="A169" i="1" s="1"/>
  <c r="A170" i="1" s="1"/>
  <c r="A177" i="1" l="1"/>
  <c r="A173" i="1"/>
  <c r="A174" i="1" s="1"/>
  <c r="A175" i="1" s="1"/>
  <c r="A182" i="1" l="1"/>
  <c r="A178" i="1"/>
  <c r="A183" i="1" l="1"/>
  <c r="A185" i="1"/>
  <c r="A190" i="1" l="1"/>
  <c r="A186" i="1"/>
  <c r="A187" i="1" s="1"/>
  <c r="A188" i="1" s="1"/>
  <c r="A194" i="1" l="1"/>
  <c r="A191" i="1"/>
  <c r="A192" i="1" s="1"/>
  <c r="A195" i="1" l="1"/>
  <c r="A196" i="1" s="1"/>
  <c r="A198" i="1"/>
  <c r="A202" i="1" l="1"/>
  <c r="A199" i="1"/>
  <c r="A200" i="1" s="1"/>
  <c r="A203" i="1" l="1"/>
  <c r="A204" i="1" s="1"/>
  <c r="A206" i="1"/>
  <c r="A207" i="1" l="1"/>
  <c r="A208" i="1" s="1"/>
  <c r="A209" i="1" s="1"/>
  <c r="A210" i="1" s="1"/>
  <c r="A211" i="1" s="1"/>
  <c r="A212" i="1" s="1"/>
  <c r="A214" i="1"/>
  <c r="A220" i="1" l="1"/>
  <c r="A215" i="1"/>
  <c r="A216" i="1" s="1"/>
  <c r="A223" i="1" l="1"/>
  <c r="A221" i="1"/>
  <c r="A224" i="1" l="1"/>
  <c r="A225" i="1" s="1"/>
  <c r="A226" i="1" s="1"/>
  <c r="A228" i="1"/>
  <c r="A232" i="1" l="1"/>
  <c r="A229" i="1"/>
  <c r="A230" i="1" s="1"/>
  <c r="A233" i="1" l="1"/>
  <c r="A234" i="1" s="1"/>
  <c r="A235" i="1" s="1"/>
  <c r="A237" i="1"/>
  <c r="A240" i="1" l="1"/>
  <c r="A238" i="1"/>
  <c r="A241" i="1" l="1"/>
  <c r="A242" i="1" s="1"/>
  <c r="A243" i="1" s="1"/>
  <c r="A244" i="1" s="1"/>
  <c r="A245" i="1" s="1"/>
  <c r="A246" i="1" s="1"/>
  <c r="A247" i="1" s="1"/>
  <c r="A249" i="1"/>
  <c r="A250" i="1" l="1"/>
  <c r="A251" i="1" s="1"/>
  <c r="A252" i="1" s="1"/>
  <c r="A253" i="1" s="1"/>
  <c r="A254" i="1" s="1"/>
  <c r="A256" i="1"/>
  <c r="A263" i="1" l="1"/>
  <c r="A264" i="1" s="1"/>
  <c r="A265" i="1" s="1"/>
  <c r="A257" i="1"/>
  <c r="A258" i="1" s="1"/>
  <c r="A259" i="1" s="1"/>
  <c r="A260" i="1" s="1"/>
</calcChain>
</file>

<file path=xl/sharedStrings.xml><?xml version="1.0" encoding="utf-8"?>
<sst xmlns="http://schemas.openxmlformats.org/spreadsheetml/2006/main" count="474" uniqueCount="244">
  <si>
    <t>PRESUPUESTO PARA TERMINACION DEL CENTRO DE ATENCION PRIMARIA LOS MEMIZOS, MUNICIPIO NAGUA, PROVINCIA MARIA TRINIDAD SANCHEZ, REPUBLICA DOMINICANA</t>
  </si>
  <si>
    <t>Fecha:</t>
  </si>
  <si>
    <t xml:space="preserve">No. </t>
  </si>
  <si>
    <t>DESCRIPCIÓN</t>
  </si>
  <si>
    <t>CANTIDAD</t>
  </si>
  <si>
    <t>UD</t>
  </si>
  <si>
    <t>P.U. RD$</t>
  </si>
  <si>
    <t>VALOR RD$</t>
  </si>
  <si>
    <t>TRABAJOS PRELIMINARES</t>
  </si>
  <si>
    <t xml:space="preserve"> </t>
  </si>
  <si>
    <t>Limpieza general del área de trabajo</t>
  </si>
  <si>
    <t>P.A.</t>
  </si>
  <si>
    <t>Fumigación general del área</t>
  </si>
  <si>
    <t>Bote de escombros</t>
  </si>
  <si>
    <t>TERMINACION DE PISOS</t>
  </si>
  <si>
    <t>Torta de piso e = 0.12 m (malla electrosoldada existente)(60%)</t>
  </si>
  <si>
    <t>M3</t>
  </si>
  <si>
    <t>Torta de piso e = 0.12 m con malla electrosoldada de 2.3 x 2.3 x 20 x 20 (30%)</t>
  </si>
  <si>
    <t>Suministro e instalación de pisos de porcelanato en baños,(Porcelanato doble carga, mate, antideslizante 60x60, color gris.)</t>
  </si>
  <si>
    <t>M2</t>
  </si>
  <si>
    <t>Suministro e instalación de pisos de porcelanato, (Porcelanato doble carga, esmaltado, brillante 60x60, color gris)</t>
  </si>
  <si>
    <t>Suministro e instalación de Zócalos (0.08x0.60)m de porcelanato color gris.</t>
  </si>
  <si>
    <t>ML</t>
  </si>
  <si>
    <t xml:space="preserve">REVESTIMIENTOS </t>
  </si>
  <si>
    <t xml:space="preserve">Revestimiento cerámica en baños ( Acabado en brillo color blanco 30x60cm) </t>
  </si>
  <si>
    <t>Revestimiento cerámica en cocina (Azulejo tipo metro 10x20x1cm ó 10x15x1cm gris o 10 x 10 x 1 cm, blanco solo para el (Backsplash)</t>
  </si>
  <si>
    <t xml:space="preserve"> PINTURA</t>
  </si>
  <si>
    <t>Pintura base acrílica aproximada 30% de áreas(una mano)</t>
  </si>
  <si>
    <t>Pintura semigloss de terminación interior (muros)(dos manos)</t>
  </si>
  <si>
    <t>Pintura acrílica de terminación interior (techo)(dos manos)</t>
  </si>
  <si>
    <t>Pintura acrílica  de terminación exterior (preparada) (dos manos)</t>
  </si>
  <si>
    <t>PUERTAS Y VENTANAS</t>
  </si>
  <si>
    <t xml:space="preserve">Suministro e instalación de puerta con transon (1.5 x 2.4) m/ Puerta doble batiente comercial de aluminio y vidrio laminado mate 4+4mm (de seguridad), marco color blanco., incluye botella </t>
  </si>
  <si>
    <t xml:space="preserve">Suministro e instalación de Puertas comerciales de aluminio y cristal, vidrio ahumado, marco color blanco. </t>
  </si>
  <si>
    <t>Suministro e instalación de puertas (1.10 x 2.10) m/Closet de polimetal</t>
  </si>
  <si>
    <t>Suministro e instalación de puertas Polimental de 0.80x2.10 mts y 0.90x2.10 mts</t>
  </si>
  <si>
    <t xml:space="preserve">Suministro e instalación de ventanas de aluminio y cristal (0.6 x 0.6) m para baños.  </t>
  </si>
  <si>
    <t>P2</t>
  </si>
  <si>
    <t>Suministro e instalación de ventanas (1.80 x 1.00)  m. Ventanas Corredizas de aluminio y cristal, vidrio templado 6mm, marco color blanco, P65</t>
  </si>
  <si>
    <t>Paño fijo en aluminio color blanco, con hueco en forma de semicírculo para despacho. Vidrio templado de 6mm transparente. Longitud de 1.5 m. Área de farmacia. P40</t>
  </si>
  <si>
    <t>Gabinete en piso de aluminio color blanco</t>
  </si>
  <si>
    <t>PL</t>
  </si>
  <si>
    <t>Gabinete en pared de aluminio color blanco</t>
  </si>
  <si>
    <t>Meseta de granito natural</t>
  </si>
  <si>
    <t>INSTALACIONES SANITARIAS</t>
  </si>
  <si>
    <t>Suministro e instalación de inodoros, incluye tapa</t>
  </si>
  <si>
    <t>Suministro e instalación de lavamanos con pedestal , incluye mezcladora</t>
  </si>
  <si>
    <t>Bañeras de fibra de vidrio con ducha</t>
  </si>
  <si>
    <t>Suministro e instalación de fregadero doble de acero inoxidable, incluye mezcladora</t>
  </si>
  <si>
    <t>Desagüe de piso Ø2" incluye rejilla</t>
  </si>
  <si>
    <t xml:space="preserve">Cámara séptica de flujo ascendente con filtro de grava, gravilla, arena y piedra (4.20 x 2.40 x 2.30)m.,muros de blocks 3/8" a 0.20 cámara llena,  Losa superior e inferior con acero de 1/2" a 0.20m AD en, e=0.15m, viga de amarre (0.15x 0.20)m 2Ø1/2", 2Ø3/8" est 3/8" a 0.20 m, Viga soporte de (0.15 x 0.20)m, 3 Ø1/2" est 3/8" a 0.20 m y Tapas de (0.60 x 0.60)m (3 ud) </t>
  </si>
  <si>
    <t>Pozo Filtrante prof  120 pies, incluye encamisado en  tubo ranurado de 8" hierro negro (pagado contra presentación de factura).</t>
  </si>
  <si>
    <t>Suministro y colocación de Tapa de aluminio fundido  para cisterna de 24" x 24"</t>
  </si>
  <si>
    <t>Terminación de trampa de grasa (1.20 x 1.00 x 1.25)m (Fraguache, Pañete, zabaletas, tapa, tubería y codo)</t>
  </si>
  <si>
    <t>Construcción de registro sanitarios (0.80x 0.80 x 1.00)m completo</t>
  </si>
  <si>
    <t>Suministro y colocación de Tanque Hidroneumático de 120 gls</t>
  </si>
  <si>
    <t>Suministro y colocación de bomba de 1 HP</t>
  </si>
  <si>
    <t>Suministro y colocación de Tinaco de 300 gls</t>
  </si>
  <si>
    <t>INSTALACIONES ELÉCTRICAS</t>
  </si>
  <si>
    <t xml:space="preserve">  </t>
  </si>
  <si>
    <t>Salidas Cenitales con paneles LED redondo 18 vatios</t>
  </si>
  <si>
    <t>Suministro e instalación de interruptor sencillo 120 v color blanco</t>
  </si>
  <si>
    <t>Suministro e instalación de interruptor doble color blanco</t>
  </si>
  <si>
    <t>Suministro e instalación tomacorriente  120 V, color blanco</t>
  </si>
  <si>
    <t xml:space="preserve">Suministro e instalación tomacorriente  240 V, </t>
  </si>
  <si>
    <t>Salida de Teléfono y/o Data/ preinstalación</t>
  </si>
  <si>
    <t>Paneles de distribución de 30 espacios 150 amperes (PD-1)</t>
  </si>
  <si>
    <t>Paneles de distribución de 16 espacios 100 amperes (PD-2)</t>
  </si>
  <si>
    <t xml:space="preserve">75 pies de Acometida Eléctrica: 1 cable AWG No. 2 (P/F) + 1 AWG No. 4 neutro + 1 AWG No. 6 tierra + condulet </t>
  </si>
  <si>
    <t>PIE</t>
  </si>
  <si>
    <t>Aterramiento</t>
  </si>
  <si>
    <t xml:space="preserve">Salidas Iluminación tipo APLIQUE </t>
  </si>
  <si>
    <t>Registro telefónico empotrado en pared (6x6x4)pulgadas</t>
  </si>
  <si>
    <t>Transformador de 25 KVA instalado en poste, incluye Cut-Out, Pararrayos, Liquit Type, Tornillería, Tubería 11/2" IMC, porta contador, 25 pie de cable No. 4 y 50 pies cable No. 2 AWG</t>
  </si>
  <si>
    <t xml:space="preserve">INSTALACIONES ELÉCTRICAS (EXTERIOR) </t>
  </si>
  <si>
    <t>Lámparas para exterior en poste de 4" x 4" x19 pies, incluye alambrado e instalación y Base de Lamparas</t>
  </si>
  <si>
    <t>Lámparas dobles para exterior en poste de 4" x 4" x 19 pies, incluye alambrado e instalación y Base de Lamparas</t>
  </si>
  <si>
    <t>MOBILIARIO Y TERMINACIONES</t>
  </si>
  <si>
    <t xml:space="preserve">RECEPCIÓN </t>
  </si>
  <si>
    <t>Escritorio en estructura metálica color gris plateado, tope color blanco  28" x 48"(suministro y transporte)</t>
  </si>
  <si>
    <t>Archivo modular tres gavetas con ruedas blanco</t>
  </si>
  <si>
    <t>Sillón gerencial con plástico gris, asiento deslizable, espaldar medio, en tela de malla color gris y con brazos ajustables(suministro y transporte)</t>
  </si>
  <si>
    <t>Bancada para tres personas metálica plateada completa y con brazos(suministro y transporte)</t>
  </si>
  <si>
    <t>Televisor LED Samsung 40´´ FHD (suministro y transporte)</t>
  </si>
  <si>
    <t>Base para TV de pared (brazo 32"-70")(suministro, instalación y transporte)</t>
  </si>
  <si>
    <t xml:space="preserve">CONSULTORIOS </t>
  </si>
  <si>
    <t>Retorno 18" x 36"(suministro y transporte)</t>
  </si>
  <si>
    <t>Archivo modular tres gavetas con ruedas blanco(suministro y transporte)</t>
  </si>
  <si>
    <t>Sillón Ejecutivo con plástico gris, asiento deslizable, espaldar medio, en tela de  malla color gris y brazos ajustable (suministro y transporte)</t>
  </si>
  <si>
    <t>Butacas de visita POP con brazos y espaldar Mesh negro y asiento en tela negra(Suministro y transporte).</t>
  </si>
  <si>
    <t>Papelera pedal acero inox. 12 Lt, balde interno removible de 12 litros, manija de transporte y ventosa en la base fija mejor en producto al piso.(Suministro y transporte)</t>
  </si>
  <si>
    <t>Mesa de examen médico acero reforzado (2 posiciones)Estructura de acero reforzado, acolchada (Suministro y transporte)</t>
  </si>
  <si>
    <t>Escalón de un 1 peldaño(Suministro y transporte)</t>
  </si>
  <si>
    <t>Mampara hospitalaria, Estructura de aluminio con cortinas antibacterianas y ruedas (Suministro y transporte).</t>
  </si>
  <si>
    <t xml:space="preserve">EMERGENCIA </t>
  </si>
  <si>
    <t>Silla de ruedas plegable, Estructura de acero con recubrimiento de energía. Reposa pie fijo, tamaño 670 x 1050x0510/900 mm (48 cm asiento)</t>
  </si>
  <si>
    <t>Camilla paciente en las Estaciones</t>
  </si>
  <si>
    <t xml:space="preserve">ÁREA DE VACUNAS </t>
  </si>
  <si>
    <t xml:space="preserve">Silla de toma de muestra </t>
  </si>
  <si>
    <t xml:space="preserve">Vitrina para medicamentos de acero </t>
  </si>
  <si>
    <t>Carro para curas, acero inoxidable, fijación de seguridad, con ruedas universales silenciosas (suministro y transporte).</t>
  </si>
  <si>
    <t xml:space="preserve">FARMACIA </t>
  </si>
  <si>
    <t xml:space="preserve">ALMACÉN </t>
  </si>
  <si>
    <t>Archivos metálicos de 5 gavetas</t>
  </si>
  <si>
    <t xml:space="preserve">RESIDENCIA MÉDICOS </t>
  </si>
  <si>
    <t>Estufa al piso, 20", 4 quemadores de aluminio a gas(Suministro, instalación y transporte)</t>
  </si>
  <si>
    <t>Cilindro de gas de 50 lb (Suministro y transporte)</t>
  </si>
  <si>
    <t>Nevera 12 P.C, Dos puertas, dimensiones de 69" x 24" x 27"( alto, ancho y  profundidad)(Suministro, instalación y transporte)</t>
  </si>
  <si>
    <t>Comedor de 4 sillas (chapa fresno/antracita)55 1/8"x 30 3/4"(Suministro y transporte)</t>
  </si>
  <si>
    <t>Juego de sofá gris (L-shape)dimensiones 78" x 30" x 51"(ancho, alto).(Suministro y transporte)</t>
  </si>
  <si>
    <t xml:space="preserve">Mesa de centro </t>
  </si>
  <si>
    <t>Cama Twin con colchón, base de cama blanca (cartón madera, pintura acrílica)</t>
  </si>
  <si>
    <t>Mesita de noche negra MDF con cajón</t>
  </si>
  <si>
    <t xml:space="preserve">GENERAL </t>
  </si>
  <si>
    <t>Suministro e Instalación de Abanicos de Techo, con salida de iluminación, Bombillo Led de 25 vatios y globo decorativo</t>
  </si>
  <si>
    <t>Suministro e instalación de Aire acondicionado inverter de 12,000 BTU en área de Farmacia/Caja, área Vacunas y Consultorios, incluye transporte</t>
  </si>
  <si>
    <t>Suministro e instalación de Aire acondicionado inverter de 24,000 BTU en área de Emergencias y Sala de espera, incluye transporte</t>
  </si>
  <si>
    <t xml:space="preserve">LETREROS </t>
  </si>
  <si>
    <t xml:space="preserve">Letrero de fachada con letras en sintra de color blanco (UNIDAD DE ATENCIÓN PRIMARIA LOS MEMIZOS) </t>
  </si>
  <si>
    <t xml:space="preserve">Letrero de emergencia (letrero 3D en acrílico) </t>
  </si>
  <si>
    <t>SEÑALÉTICAS</t>
  </si>
  <si>
    <t>Baños Hombres/Mujeres. Letrero en material blanco acrílico (0.20 x 0.30) m</t>
  </si>
  <si>
    <t>Letrero en material blanco acrílico (4 x 10 pulg) para las diferentes áreas.</t>
  </si>
  <si>
    <t>Diseño de tarja en aluminio fundido, tamaño 40x56cm.</t>
  </si>
  <si>
    <t>SUBTOTAL GENERAL</t>
  </si>
  <si>
    <t>CASETA DE BOMBA (1.20 x 1.00 x 2.10)m</t>
  </si>
  <si>
    <t>Replanteo</t>
  </si>
  <si>
    <t>P.A</t>
  </si>
  <si>
    <t>MOVIMIENTO DE TIERRA</t>
  </si>
  <si>
    <t>Excavacion material</t>
  </si>
  <si>
    <t>m3</t>
  </si>
  <si>
    <t>Relleno de reposición</t>
  </si>
  <si>
    <t>Bote de material</t>
  </si>
  <si>
    <t>HORMIGON ARMADO 210 KG/CM2 EN:</t>
  </si>
  <si>
    <t xml:space="preserve">Zapata de muros (0.45x 0.20)m, acero 3 Ø3/8"y 3/8" a 0.25 m </t>
  </si>
  <si>
    <t xml:space="preserve">Viga  de amarre (0.15*0.20)m con 3Ø1/2", 2Ø3/8" y 3/8" a 0.20 m </t>
  </si>
  <si>
    <t>Losa  techo inclinado Ø 3/8" a 0.20m en A/D, incluye vuelo (1.4*1.2*0.10)m</t>
  </si>
  <si>
    <t>MUROS DE BLOCKS</t>
  </si>
  <si>
    <t>TERMINACION DE SUPERFICIE:</t>
  </si>
  <si>
    <t>Pañete en muros, vigas y techo</t>
  </si>
  <si>
    <t>Cantos General</t>
  </si>
  <si>
    <t>PUERTAS:</t>
  </si>
  <si>
    <t>Protectores de  puertas en barras de hierro de Ø1/2"</t>
  </si>
  <si>
    <t>PINTURA:</t>
  </si>
  <si>
    <t xml:space="preserve">Pintura  acrilica general de base (una mano) </t>
  </si>
  <si>
    <t>Pintura Acrílica en muros, vigas y techo (dos manos)</t>
  </si>
  <si>
    <t>Fino de techo inclinado</t>
  </si>
  <si>
    <t>INSTALACION ELECTRICA:</t>
  </si>
  <si>
    <t>Salida cenitales de techo incluye bombilla led de 25 Watts</t>
  </si>
  <si>
    <t xml:space="preserve">Salidas interruptores sencillo </t>
  </si>
  <si>
    <t>Tomacorriente 220 V</t>
  </si>
  <si>
    <t/>
  </si>
  <si>
    <t>PISOS:</t>
  </si>
  <si>
    <t>Piso de hormigón pulido 140 kg/cm2,con malla electrosoldada 2.3 x 2.3 x 20 x 20, e=0.10m</t>
  </si>
  <si>
    <t>SUB-TOTAL CASETA DE BOMBA</t>
  </si>
  <si>
    <t>PARQUEOS EN CARPETA DE HORMIGON  Y FIBRAS</t>
  </si>
  <si>
    <t xml:space="preserve"> Trabajos Preliminares</t>
  </si>
  <si>
    <t xml:space="preserve"> Replanteo parqueo y Entrada Emergencia</t>
  </si>
  <si>
    <t>Movimiento de Tierra</t>
  </si>
  <si>
    <t xml:space="preserve">Limpieza en área posterior  con equipo, e=0.05m </t>
  </si>
  <si>
    <t>M3N</t>
  </si>
  <si>
    <t>Excavación de material inservible en area frontal y parqueos con equipo, e=0.15m (80%)</t>
  </si>
  <si>
    <t>Excavación de material inservible a mano, e=0.10 m (20%)</t>
  </si>
  <si>
    <t>Relleno:</t>
  </si>
  <si>
    <t>Relleno de material subir nivel en área frontal y parqueos, incluye suministro, colocación, compactación con maquito y transporte, e=0.40m</t>
  </si>
  <si>
    <t>M3C</t>
  </si>
  <si>
    <t>Relleno bajo Acera perimetral y aceras en entrada, incluye suministro, colocación, compactación con maquito y transporte, e=0.10m aprox.</t>
  </si>
  <si>
    <t>Acarreo Adicional Material de Excavación</t>
  </si>
  <si>
    <t>Bote de material excavado a mano, coef 1.30 m</t>
  </si>
  <si>
    <t>M3E</t>
  </si>
  <si>
    <t>Bote de material excavado y limpieza con equipo a 5 km, coef 1.30 m</t>
  </si>
  <si>
    <t>Capa de Rodadura:</t>
  </si>
  <si>
    <t>Obras Complementarias</t>
  </si>
  <si>
    <t>Acera perimetral hormigón simple 210 kg/cm2, e=0.10m, ancho = 1.00 m</t>
  </si>
  <si>
    <t>Acera en entrada  hormigón simple 210 kg/cm2, e=0.10m, ancho = 1.00 m</t>
  </si>
  <si>
    <t xml:space="preserve">Construcción Area verde </t>
  </si>
  <si>
    <t>Suministro y Colocación de Tierra Negra (incluye transporte),e=0.10 m, incluye transporte</t>
  </si>
  <si>
    <t xml:space="preserve">Suministro y Colocación de Grama enana tipo alfombra, incluye transporte </t>
  </si>
  <si>
    <t>Suministro y colocación de grava gris nevada, e=0.05m</t>
  </si>
  <si>
    <t>Palma de navidad de 2.00 m</t>
  </si>
  <si>
    <t>ud</t>
  </si>
  <si>
    <t>Suministro y Siembra de uva de playa</t>
  </si>
  <si>
    <t>Suministro y Siembra del Arbol  de Neem</t>
  </si>
  <si>
    <t>Señalización Horizontal Parqueo</t>
  </si>
  <si>
    <t>Suministro y colocación de Paragomas de hormigón</t>
  </si>
  <si>
    <t xml:space="preserve">Señalización Horizontal Parqueo con pintura amarillo tráfico </t>
  </si>
  <si>
    <t>SUB-TOTAL  PARQUEO EN CARPETA DE  HORMIGON Y FIBRAS</t>
  </si>
  <si>
    <t>VERJA PERIMETRAL</t>
  </si>
  <si>
    <t xml:space="preserve"> Replanteo verja</t>
  </si>
  <si>
    <t>Excavación material inservible en columnas a mano, 2 ud (1 x 1 x 0.90)m</t>
  </si>
  <si>
    <t>Relleno de material, incluye suministro, colocación, Compactación con maquito y transporte</t>
  </si>
  <si>
    <t>Hormigón Armado 210 Kg/cm2</t>
  </si>
  <si>
    <t>Zapata de  columnas (1.00 x 1.00 x 0.30)m, en puerta posterior acero Ø1/2" a 0.20m AD</t>
  </si>
  <si>
    <t>Hormigón Simple 210 Kg/cm2</t>
  </si>
  <si>
    <t>Vaciado de 9 columnas C1 (0.20 x 0.20) m (acero existente)</t>
  </si>
  <si>
    <t>Vaciado de 33 columnas C2 (0.15 x 0.20) m (acero existente)</t>
  </si>
  <si>
    <t>Hormigón Armado en viga de coronación con acero 4Ø3/8" y 3/8" a 0.20 m</t>
  </si>
  <si>
    <t>Muros de Mampostería</t>
  </si>
  <si>
    <t>Completar muros con bloques SNT , acero 3/8" a 0.60 m</t>
  </si>
  <si>
    <t>Terminación de Superficie</t>
  </si>
  <si>
    <t>Fraguache de columnas altas</t>
  </si>
  <si>
    <t>Fraguache de verja de muros bajos</t>
  </si>
  <si>
    <t xml:space="preserve">Pañete de columnas altas </t>
  </si>
  <si>
    <t>Pañete de verja  de muros, vigas y columnas bajos</t>
  </si>
  <si>
    <t>Cantos</t>
  </si>
  <si>
    <t>Pintura de  base acrílica verja (una mano)</t>
  </si>
  <si>
    <t>Pintura acrílica de verja terminación (dos manos)</t>
  </si>
  <si>
    <t>Suministro y colocación de malla en Verjas lateral y posterior</t>
  </si>
  <si>
    <t>Suministro e instalación de malla ciclónica de 6' calibre 9, con tubos existente de  2" HG   y a colocar tubos de 11/2"  HG  (70%)</t>
  </si>
  <si>
    <t>Suministro e instalación de malla ciclónica de 6' calibre 9, en tubo de 2" HG y  tubos de 11/2" HG  (30%)</t>
  </si>
  <si>
    <t>Suministro e instalación de puerta parte posterior corrediza (3.00 x 2.10) m en tubos de 2" HG, tubos de 11/2" HG  y Riel en Angulares de 2" x 2" x 1/4" HN</t>
  </si>
  <si>
    <t>Suministro e instalación de Palometas doble de 11/2" x 11/4"</t>
  </si>
  <si>
    <t>Suministro e instalación de Alambre tipo Trinchera</t>
  </si>
  <si>
    <t>Suministro y colocación de malla en Verja Frontal</t>
  </si>
  <si>
    <t>Suministro e instalación de puerta peatonal frontal con (1.4X 2.10)M con malla ciclónica y tubo 2" HG pesado y tubo 11/2" Ligero.</t>
  </si>
  <si>
    <t>Suministro e instalación de puerta parqueo corrediza (6.10 x 2.10)m en tubos de 2" HG, tubos de 11/2" HG y Riel en Angulares de 2" x 2" x 1/4" HN</t>
  </si>
  <si>
    <t>Suministro e instalación de puerta Entrada Emergencia corrediza (5.70 x 2.10)m en tubos de 2" HG, tubos de 11/2" HG  y riel en angulares de 2" x 2" x 1/4" HN</t>
  </si>
  <si>
    <t>SUB-TOTAL  VERJA PERIMETRAL</t>
  </si>
  <si>
    <t>MISCELANEOS</t>
  </si>
  <si>
    <t>Construcción de base para Asta de Bandera y Tarja, en muros de hormigón Armado con acero variable según diseño, incluye dos tubos de 3" HG.</t>
  </si>
  <si>
    <t>Limpieza Final y Bote</t>
  </si>
  <si>
    <t>PA</t>
  </si>
  <si>
    <t>SUB-TOTAL  MISCELANEOS</t>
  </si>
  <si>
    <t>SUB-TOTAL  GENERAL</t>
  </si>
  <si>
    <t>GASTOS INDIRECTOS</t>
  </si>
  <si>
    <t>Dirección Técnica</t>
  </si>
  <si>
    <t>Gastos Administrativos</t>
  </si>
  <si>
    <t>Seguros Y Fianzas</t>
  </si>
  <si>
    <t>FOPETCONS (Fondo de pensiones de los trabajadores de la Construcción)</t>
  </si>
  <si>
    <t xml:space="preserve">Transporte </t>
  </si>
  <si>
    <t>Planos Eléctricos (pagado contra presentación de factura)</t>
  </si>
  <si>
    <t>Interconexión a Distribuidora (pago contra presentación de factura)</t>
  </si>
  <si>
    <t>Codia</t>
  </si>
  <si>
    <t>18% Itbis Dirección técnica</t>
  </si>
  <si>
    <t>TOTAL GASTOS INDIRECTOS</t>
  </si>
  <si>
    <t>TOTAL GENERAL EN RD$</t>
  </si>
  <si>
    <t>(NOMBRE DEL OFERENTE)</t>
  </si>
  <si>
    <r>
      <t>Blocks de 6</t>
    </r>
    <r>
      <rPr>
        <sz val="11"/>
        <rFont val="Calibri Light"/>
        <family val="2"/>
        <scheme val="major"/>
      </rPr>
      <t>"B.N.P con acero Ø3/8" a 0.60 m</t>
    </r>
    <r>
      <rPr>
        <sz val="11"/>
        <color indexed="8"/>
        <rFont val="Calibri Light"/>
        <family val="2"/>
        <scheme val="major"/>
      </rPr>
      <t>, e=0.40m</t>
    </r>
  </si>
  <si>
    <r>
      <t>Blocks de 6</t>
    </r>
    <r>
      <rPr>
        <sz val="11"/>
        <rFont val="Calibri Light"/>
        <family val="2"/>
        <scheme val="major"/>
      </rPr>
      <t>"S.N.P con acero Ø3/8" a 0.60 m</t>
    </r>
    <r>
      <rPr>
        <sz val="11"/>
        <color indexed="8"/>
        <rFont val="Calibri Light"/>
        <family val="2"/>
        <scheme val="major"/>
      </rPr>
      <t>, h 1.80m</t>
    </r>
  </si>
  <si>
    <r>
      <t>Parqueos en Carpeta de Hormigón Armado  210 kg/cm2 con  malla electrosoldada 2.3 x 2.3 x 10 x 10, aditivo curado blanco, madera, hormigón industrial  semipulido, corte, sellado de juntas y fibras (1.7 libr/m3),</t>
    </r>
    <r>
      <rPr>
        <sz val="11"/>
        <color indexed="10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 xml:space="preserve">e= 0.15 m, </t>
    </r>
  </si>
  <si>
    <r>
      <t>Entrada Area Ambulancia  en Carpeta de Hormigón Armado  210 kg/cm2 con  malla electrosoldada 2.3 x 2.3 x 10 x 10, aditivo curado blanco, madera, hormigón industrial  semipulido, corte, sellado de juntas y fibras (1.7 libr/m3),</t>
    </r>
    <r>
      <rPr>
        <sz val="11"/>
        <color indexed="10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 xml:space="preserve">e= 0.12 m, </t>
    </r>
  </si>
  <si>
    <r>
      <t>Construcción de dos columnas (0.30 x 0.30) en puerta posterior, acero 6</t>
    </r>
    <r>
      <rPr>
        <sz val="11"/>
        <color rgb="FFFF0000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>Ø1/2" y Est 3/8" a 0.20m</t>
    </r>
  </si>
  <si>
    <t>Presentado por:</t>
  </si>
  <si>
    <t>(NOMBRE DEL OFERENTE O REPRESENTANTE DEL OFERENTE)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</si>
</sst>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;[Red]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name val="Calibri Light"/>
      <family val="2"/>
      <scheme val="major"/>
    </font>
    <font>
      <b/>
      <sz val="12"/>
      <color theme="4" tint="-0.249977111117893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4"/>
      <name val="Calibri Light"/>
      <family val="2"/>
      <scheme val="major"/>
    </font>
    <font>
      <i/>
      <sz val="12"/>
      <name val="Calibri Light"/>
      <family val="2"/>
      <scheme val="major"/>
    </font>
    <font>
      <b/>
      <i/>
      <sz val="12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name val="Calibri Light"/>
      <family val="2"/>
      <scheme val="major"/>
    </font>
    <font>
      <sz val="12"/>
      <color rgb="FFFF000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indexed="8"/>
      <name val="Calibri Light"/>
      <family val="2"/>
      <scheme val="major"/>
    </font>
    <font>
      <b/>
      <sz val="11"/>
      <color indexed="8"/>
      <name val="Calibri Light"/>
      <family val="2"/>
      <scheme val="major"/>
    </font>
    <font>
      <sz val="11"/>
      <color indexed="10"/>
      <name val="Calibri Light"/>
      <family val="2"/>
      <scheme val="major"/>
    </font>
    <font>
      <sz val="1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</cellStyleXfs>
  <cellXfs count="163">
    <xf numFmtId="0" fontId="0" fillId="0" borderId="0" xfId="0"/>
    <xf numFmtId="0" fontId="5" fillId="0" borderId="0" xfId="3" applyFont="1" applyAlignment="1">
      <alignment vertical="center"/>
    </xf>
    <xf numFmtId="43" fontId="6" fillId="0" borderId="0" xfId="1" applyFont="1" applyFill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2" applyFont="1" applyAlignment="1">
      <alignment horizontal="center" vertical="center"/>
    </xf>
    <xf numFmtId="4" fontId="8" fillId="0" borderId="0" xfId="2" applyNumberFormat="1" applyFont="1" applyAlignment="1">
      <alignment horizontal="center" vertical="center"/>
    </xf>
    <xf numFmtId="0" fontId="9" fillId="0" borderId="0" xfId="2" quotePrefix="1" applyFont="1" applyAlignment="1">
      <alignment horizontal="right" vertical="center" wrapText="1"/>
    </xf>
    <xf numFmtId="0" fontId="7" fillId="0" borderId="0" xfId="2" quotePrefix="1" applyFont="1" applyAlignment="1">
      <alignment horizontal="left" vertical="center" wrapText="1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" fontId="11" fillId="0" borderId="0" xfId="2" applyNumberFormat="1" applyFont="1" applyAlignment="1">
      <alignment vertical="center"/>
    </xf>
    <xf numFmtId="4" fontId="10" fillId="0" borderId="0" xfId="2" applyNumberFormat="1" applyFont="1" applyAlignment="1">
      <alignment horizontal="center" vertical="center"/>
    </xf>
    <xf numFmtId="4" fontId="10" fillId="0" borderId="0" xfId="4" applyNumberFormat="1" applyFont="1" applyFill="1" applyBorder="1" applyAlignment="1">
      <alignment vertical="center"/>
    </xf>
    <xf numFmtId="4" fontId="11" fillId="0" borderId="0" xfId="2" applyNumberFormat="1" applyFont="1" applyAlignment="1">
      <alignment horizontal="right" vertical="center"/>
    </xf>
    <xf numFmtId="14" fontId="12" fillId="0" borderId="0" xfId="2" applyNumberFormat="1" applyFont="1" applyAlignment="1">
      <alignment vertical="center"/>
    </xf>
    <xf numFmtId="0" fontId="12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4" fontId="12" fillId="0" borderId="2" xfId="2" applyNumberFormat="1" applyFont="1" applyBorder="1" applyAlignment="1">
      <alignment horizontal="center" vertical="center"/>
    </xf>
    <xf numFmtId="4" fontId="12" fillId="0" borderId="2" xfId="4" applyNumberFormat="1" applyFont="1" applyFill="1" applyBorder="1" applyAlignment="1">
      <alignment horizontal="center" vertical="center"/>
    </xf>
    <xf numFmtId="4" fontId="12" fillId="0" borderId="3" xfId="2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2" applyFont="1" applyBorder="1" applyAlignment="1">
      <alignment horizontal="left" vertical="center" wrapText="1"/>
    </xf>
    <xf numFmtId="43" fontId="13" fillId="0" borderId="5" xfId="1" applyFont="1" applyFill="1" applyBorder="1" applyAlignment="1">
      <alignment horizontal="left" vertical="center"/>
    </xf>
    <xf numFmtId="4" fontId="13" fillId="0" borderId="5" xfId="0" applyNumberFormat="1" applyFont="1" applyBorder="1" applyAlignment="1">
      <alignment horizontal="left" vertical="center"/>
    </xf>
    <xf numFmtId="43" fontId="13" fillId="0" borderId="5" xfId="1" applyFont="1" applyFill="1" applyBorder="1" applyAlignment="1" applyProtection="1">
      <alignment horizontal="left" vertical="center"/>
      <protection locked="0"/>
    </xf>
    <xf numFmtId="43" fontId="12" fillId="0" borderId="5" xfId="1" applyFont="1" applyFill="1" applyBorder="1" applyAlignment="1">
      <alignment horizontal="left" vertical="center"/>
    </xf>
    <xf numFmtId="43" fontId="12" fillId="0" borderId="6" xfId="1" applyFont="1" applyFill="1" applyBorder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4" fontId="13" fillId="0" borderId="8" xfId="0" applyNumberFormat="1" applyFont="1" applyBorder="1" applyAlignment="1">
      <alignment vertical="center" wrapText="1"/>
    </xf>
    <xf numFmtId="43" fontId="13" fillId="0" borderId="8" xfId="1" applyFont="1" applyFill="1" applyBorder="1" applyAlignment="1">
      <alignment vertical="center"/>
    </xf>
    <xf numFmtId="4" fontId="13" fillId="0" borderId="8" xfId="0" applyNumberFormat="1" applyFont="1" applyBorder="1" applyAlignment="1">
      <alignment horizontal="center" vertical="center"/>
    </xf>
    <xf numFmtId="43" fontId="13" fillId="0" borderId="8" xfId="1" applyFont="1" applyFill="1" applyBorder="1" applyAlignment="1" applyProtection="1">
      <alignment vertical="center"/>
      <protection locked="0"/>
    </xf>
    <xf numFmtId="43" fontId="13" fillId="0" borderId="9" xfId="1" applyFont="1" applyFill="1" applyBorder="1" applyAlignment="1">
      <alignment vertical="center"/>
    </xf>
    <xf numFmtId="43" fontId="12" fillId="0" borderId="9" xfId="1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43" fontId="12" fillId="0" borderId="8" xfId="1" applyFont="1" applyFill="1" applyBorder="1" applyAlignment="1">
      <alignment horizontal="left" vertical="center"/>
    </xf>
    <xf numFmtId="43" fontId="12" fillId="0" borderId="9" xfId="1" applyFont="1" applyFill="1" applyBorder="1" applyAlignment="1">
      <alignment horizontal="left" vertical="center"/>
    </xf>
    <xf numFmtId="2" fontId="13" fillId="0" borderId="5" xfId="2" applyNumberFormat="1" applyFont="1" applyBorder="1" applyAlignment="1">
      <alignment horizontal="center"/>
    </xf>
    <xf numFmtId="0" fontId="13" fillId="0" borderId="8" xfId="2" applyFont="1" applyBorder="1" applyAlignment="1">
      <alignment vertical="center" wrapText="1"/>
    </xf>
    <xf numFmtId="0" fontId="12" fillId="0" borderId="8" xfId="2" applyFont="1" applyBorder="1" applyAlignment="1">
      <alignment horizontal="justify" vertical="center" wrapText="1"/>
    </xf>
    <xf numFmtId="0" fontId="12" fillId="0" borderId="8" xfId="2" applyFont="1" applyBorder="1" applyAlignment="1">
      <alignment vertical="center" wrapText="1"/>
    </xf>
    <xf numFmtId="0" fontId="13" fillId="0" borderId="8" xfId="2" applyFont="1" applyBorder="1" applyAlignment="1">
      <alignment horizontal="justify" vertical="center" wrapText="1"/>
    </xf>
    <xf numFmtId="2" fontId="13" fillId="0" borderId="5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43" fontId="15" fillId="0" borderId="9" xfId="1" applyFont="1" applyFill="1" applyBorder="1" applyAlignment="1">
      <alignment vertical="center"/>
    </xf>
    <xf numFmtId="43" fontId="14" fillId="0" borderId="0" xfId="1" applyFont="1" applyFill="1" applyAlignment="1">
      <alignment vertical="center"/>
    </xf>
    <xf numFmtId="2" fontId="13" fillId="0" borderId="7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2" fillId="0" borderId="8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2" fontId="12" fillId="0" borderId="7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horizontal="right" vertical="center"/>
    </xf>
    <xf numFmtId="4" fontId="12" fillId="0" borderId="11" xfId="0" applyNumberFormat="1" applyFont="1" applyBorder="1" applyAlignment="1">
      <alignment horizontal="center" vertical="center"/>
    </xf>
    <xf numFmtId="4" fontId="12" fillId="0" borderId="11" xfId="0" applyNumberFormat="1" applyFont="1" applyBorder="1" applyAlignment="1" applyProtection="1">
      <alignment vertical="center"/>
      <protection locked="0"/>
    </xf>
    <xf numFmtId="4" fontId="12" fillId="0" borderId="11" xfId="0" applyNumberFormat="1" applyFont="1" applyBorder="1" applyAlignment="1">
      <alignment vertical="center"/>
    </xf>
    <xf numFmtId="4" fontId="12" fillId="0" borderId="12" xfId="0" applyNumberFormat="1" applyFont="1" applyBorder="1" applyAlignment="1">
      <alignment vertical="center"/>
    </xf>
    <xf numFmtId="4" fontId="17" fillId="0" borderId="4" xfId="0" applyNumberFormat="1" applyFont="1" applyBorder="1" applyAlignment="1">
      <alignment horizontal="center" vertical="top" wrapText="1"/>
    </xf>
    <xf numFmtId="0" fontId="12" fillId="0" borderId="5" xfId="2" applyFont="1" applyBorder="1" applyAlignment="1">
      <alignment horizontal="left"/>
    </xf>
    <xf numFmtId="4" fontId="13" fillId="0" borderId="8" xfId="5" applyNumberFormat="1" applyFont="1" applyBorder="1" applyAlignment="1">
      <alignment wrapText="1"/>
    </xf>
    <xf numFmtId="4" fontId="13" fillId="0" borderId="8" xfId="5" applyNumberFormat="1" applyFont="1" applyBorder="1" applyAlignment="1">
      <alignment horizontal="center" wrapText="1"/>
    </xf>
    <xf numFmtId="4" fontId="16" fillId="0" borderId="8" xfId="6" applyNumberFormat="1" applyFont="1" applyFill="1" applyBorder="1" applyAlignment="1" applyProtection="1">
      <alignment horizontal="right" wrapText="1"/>
    </xf>
    <xf numFmtId="4" fontId="13" fillId="0" borderId="13" xfId="7" applyNumberFormat="1" applyFont="1" applyFill="1" applyBorder="1" applyAlignment="1"/>
    <xf numFmtId="4" fontId="12" fillId="0" borderId="9" xfId="7" applyNumberFormat="1" applyFont="1" applyFill="1" applyBorder="1" applyAlignment="1"/>
    <xf numFmtId="3" fontId="18" fillId="0" borderId="7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4" fontId="12" fillId="0" borderId="13" xfId="7" applyNumberFormat="1" applyFont="1" applyFill="1" applyBorder="1" applyAlignment="1"/>
    <xf numFmtId="4" fontId="17" fillId="0" borderId="7" xfId="0" applyNumberFormat="1" applyFont="1" applyBorder="1" applyAlignment="1">
      <alignment horizontal="center" vertical="top" wrapText="1"/>
    </xf>
    <xf numFmtId="0" fontId="17" fillId="0" borderId="8" xfId="0" applyFont="1" applyBorder="1" applyAlignment="1">
      <alignment vertical="center" wrapText="1"/>
    </xf>
    <xf numFmtId="43" fontId="16" fillId="0" borderId="8" xfId="1" applyFont="1" applyFill="1" applyBorder="1" applyAlignment="1" applyProtection="1">
      <alignment horizontal="right" wrapText="1"/>
    </xf>
    <xf numFmtId="43" fontId="13" fillId="0" borderId="13" xfId="1" applyFont="1" applyFill="1" applyBorder="1" applyAlignment="1"/>
    <xf numFmtId="43" fontId="12" fillId="0" borderId="9" xfId="1" applyFont="1" applyFill="1" applyBorder="1" applyAlignment="1"/>
    <xf numFmtId="0" fontId="13" fillId="0" borderId="8" xfId="8" applyFont="1" applyBorder="1" applyAlignment="1">
      <alignment horizontal="left"/>
    </xf>
    <xf numFmtId="43" fontId="12" fillId="0" borderId="13" xfId="1" applyFont="1" applyFill="1" applyBorder="1" applyAlignment="1"/>
    <xf numFmtId="0" fontId="18" fillId="0" borderId="7" xfId="0" applyFont="1" applyBorder="1" applyAlignment="1">
      <alignment horizontal="center" vertical="center" wrapText="1"/>
    </xf>
    <xf numFmtId="0" fontId="13" fillId="0" borderId="8" xfId="9" applyFont="1" applyBorder="1"/>
    <xf numFmtId="43" fontId="13" fillId="0" borderId="9" xfId="1" applyFont="1" applyFill="1" applyBorder="1" applyAlignment="1"/>
    <xf numFmtId="0" fontId="17" fillId="0" borderId="8" xfId="10" applyFont="1" applyBorder="1" applyAlignment="1">
      <alignment vertical="center" wrapText="1"/>
    </xf>
    <xf numFmtId="4" fontId="17" fillId="0" borderId="14" xfId="0" applyNumberFormat="1" applyFont="1" applyBorder="1" applyAlignment="1">
      <alignment horizontal="center" vertical="top" wrapText="1"/>
    </xf>
    <xf numFmtId="0" fontId="13" fillId="0" borderId="15" xfId="9" applyFont="1" applyBorder="1"/>
    <xf numFmtId="49" fontId="13" fillId="0" borderId="16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/>
    </xf>
    <xf numFmtId="43" fontId="13" fillId="0" borderId="5" xfId="1" applyFont="1" applyFill="1" applyBorder="1" applyAlignment="1">
      <alignment horizontal="right"/>
    </xf>
    <xf numFmtId="165" fontId="13" fillId="0" borderId="6" xfId="2" applyNumberFormat="1" applyFont="1" applyBorder="1" applyAlignment="1">
      <alignment horizontal="right"/>
    </xf>
    <xf numFmtId="2" fontId="13" fillId="0" borderId="7" xfId="11" applyNumberFormat="1" applyFont="1" applyBorder="1" applyAlignment="1">
      <alignment horizontal="center"/>
    </xf>
    <xf numFmtId="0" fontId="13" fillId="0" borderId="8" xfId="11" applyFont="1" applyBorder="1" applyAlignment="1">
      <alignment wrapText="1"/>
    </xf>
    <xf numFmtId="4" fontId="13" fillId="0" borderId="8" xfId="11" applyNumberFormat="1" applyFont="1" applyBorder="1"/>
    <xf numFmtId="43" fontId="13" fillId="0" borderId="8" xfId="1" applyFont="1" applyFill="1" applyBorder="1"/>
    <xf numFmtId="43" fontId="12" fillId="0" borderId="9" xfId="1" applyFont="1" applyFill="1" applyBorder="1"/>
    <xf numFmtId="4" fontId="13" fillId="0" borderId="8" xfId="11" applyNumberFormat="1" applyFont="1" applyBorder="1" applyAlignment="1">
      <alignment horizontal="center" wrapText="1"/>
    </xf>
    <xf numFmtId="4" fontId="13" fillId="0" borderId="8" xfId="11" applyNumberFormat="1" applyFont="1" applyBorder="1" applyAlignment="1">
      <alignment wrapText="1"/>
    </xf>
    <xf numFmtId="2" fontId="13" fillId="0" borderId="4" xfId="11" applyNumberFormat="1" applyFont="1" applyBorder="1" applyAlignment="1">
      <alignment horizontal="center"/>
    </xf>
    <xf numFmtId="43" fontId="13" fillId="0" borderId="5" xfId="1" applyFont="1" applyFill="1" applyBorder="1"/>
    <xf numFmtId="4" fontId="13" fillId="0" borderId="5" xfId="2" applyNumberFormat="1" applyFont="1" applyBorder="1" applyAlignment="1">
      <alignment horizontal="center"/>
    </xf>
    <xf numFmtId="43" fontId="13" fillId="0" borderId="6" xfId="1" applyFont="1" applyFill="1" applyBorder="1" applyAlignment="1">
      <alignment horizontal="right"/>
    </xf>
    <xf numFmtId="0" fontId="13" fillId="0" borderId="4" xfId="2" applyFont="1" applyBorder="1" applyAlignment="1">
      <alignment horizontal="right"/>
    </xf>
    <xf numFmtId="0" fontId="12" fillId="0" borderId="5" xfId="11" applyFont="1" applyBorder="1" applyAlignment="1">
      <alignment wrapText="1"/>
    </xf>
    <xf numFmtId="4" fontId="13" fillId="0" borderId="5" xfId="11" applyNumberFormat="1" applyFont="1" applyBorder="1"/>
    <xf numFmtId="43" fontId="12" fillId="0" borderId="6" xfId="1" applyFont="1" applyFill="1" applyBorder="1"/>
    <xf numFmtId="0" fontId="17" fillId="0" borderId="7" xfId="0" applyFont="1" applyBorder="1" applyAlignment="1">
      <alignment horizontal="center" vertical="center" wrapText="1"/>
    </xf>
    <xf numFmtId="43" fontId="12" fillId="0" borderId="9" xfId="1" applyFont="1" applyFill="1" applyBorder="1" applyAlignment="1">
      <alignment horizontal="right" vertical="center"/>
    </xf>
    <xf numFmtId="43" fontId="6" fillId="0" borderId="0" xfId="0" applyNumberFormat="1" applyFont="1" applyAlignment="1">
      <alignment vertical="center"/>
    </xf>
    <xf numFmtId="0" fontId="12" fillId="0" borderId="18" xfId="13" applyFont="1" applyBorder="1" applyAlignment="1">
      <alignment horizontal="center" vertical="center" wrapText="1"/>
    </xf>
    <xf numFmtId="0" fontId="12" fillId="0" borderId="19" xfId="13" applyFont="1" applyBorder="1" applyAlignment="1">
      <alignment horizontal="left" vertical="center"/>
    </xf>
    <xf numFmtId="0" fontId="12" fillId="0" borderId="19" xfId="13" applyFont="1" applyBorder="1" applyAlignment="1">
      <alignment horizontal="center" vertical="center" wrapText="1"/>
    </xf>
    <xf numFmtId="4" fontId="12" fillId="0" borderId="19" xfId="13" applyNumberFormat="1" applyFont="1" applyBorder="1" applyAlignment="1">
      <alignment horizontal="right" vertical="center" wrapText="1"/>
    </xf>
    <xf numFmtId="43" fontId="12" fillId="0" borderId="19" xfId="1" applyFont="1" applyFill="1" applyBorder="1" applyAlignment="1">
      <alignment horizontal="right" vertical="center" wrapText="1"/>
    </xf>
    <xf numFmtId="4" fontId="12" fillId="0" borderId="20" xfId="14" applyNumberFormat="1" applyFont="1" applyFill="1" applyBorder="1" applyAlignment="1">
      <alignment horizontal="right" vertical="center" wrapText="1"/>
    </xf>
    <xf numFmtId="0" fontId="12" fillId="0" borderId="9" xfId="11" applyFont="1" applyBorder="1"/>
    <xf numFmtId="0" fontId="13" fillId="0" borderId="5" xfId="11" applyFont="1" applyBorder="1" applyAlignment="1">
      <alignment wrapText="1"/>
    </xf>
    <xf numFmtId="4" fontId="13" fillId="0" borderId="5" xfId="0" applyNumberFormat="1" applyFont="1" applyBorder="1" applyAlignment="1">
      <alignment horizontal="center" vertical="center"/>
    </xf>
    <xf numFmtId="43" fontId="13" fillId="0" borderId="5" xfId="1" applyFont="1" applyFill="1" applyBorder="1" applyAlignment="1">
      <alignment horizontal="center" vertical="center"/>
    </xf>
    <xf numFmtId="4" fontId="12" fillId="0" borderId="9" xfId="11" applyNumberFormat="1" applyFont="1" applyBorder="1"/>
    <xf numFmtId="2" fontId="13" fillId="0" borderId="21" xfId="11" applyNumberFormat="1" applyFont="1" applyBorder="1" applyAlignment="1">
      <alignment horizontal="center"/>
    </xf>
    <xf numFmtId="0" fontId="13" fillId="0" borderId="0" xfId="2" applyFont="1" applyAlignment="1">
      <alignment vertical="center" wrapText="1"/>
    </xf>
    <xf numFmtId="43" fontId="13" fillId="0" borderId="0" xfId="1" applyFont="1" applyFill="1" applyBorder="1" applyAlignment="1">
      <alignment vertical="center"/>
    </xf>
    <xf numFmtId="4" fontId="13" fillId="0" borderId="0" xfId="0" applyNumberFormat="1" applyFont="1" applyAlignment="1">
      <alignment horizontal="center" vertical="center"/>
    </xf>
    <xf numFmtId="43" fontId="13" fillId="0" borderId="0" xfId="1" applyFont="1" applyFill="1" applyBorder="1" applyAlignment="1" applyProtection="1">
      <alignment vertical="center"/>
      <protection locked="0"/>
    </xf>
    <xf numFmtId="4" fontId="12" fillId="0" borderId="19" xfId="14" applyNumberFormat="1" applyFont="1" applyFill="1" applyBorder="1" applyAlignment="1">
      <alignment horizontal="right" vertical="center" wrapText="1"/>
    </xf>
    <xf numFmtId="43" fontId="12" fillId="0" borderId="9" xfId="11" applyNumberFormat="1" applyFont="1" applyBorder="1"/>
    <xf numFmtId="0" fontId="12" fillId="0" borderId="22" xfId="13" applyFont="1" applyBorder="1" applyAlignment="1">
      <alignment horizontal="center" vertical="center" wrapText="1"/>
    </xf>
    <xf numFmtId="0" fontId="12" fillId="0" borderId="23" xfId="13" applyFont="1" applyBorder="1" applyAlignment="1">
      <alignment horizontal="left" vertical="center"/>
    </xf>
    <xf numFmtId="0" fontId="12" fillId="0" borderId="23" xfId="13" applyFont="1" applyBorder="1" applyAlignment="1">
      <alignment horizontal="center" vertical="center" wrapText="1"/>
    </xf>
    <xf numFmtId="4" fontId="12" fillId="0" borderId="23" xfId="13" applyNumberFormat="1" applyFont="1" applyBorder="1" applyAlignment="1">
      <alignment horizontal="right" vertical="center" wrapText="1"/>
    </xf>
    <xf numFmtId="4" fontId="12" fillId="0" borderId="23" xfId="14" applyNumberFormat="1" applyFont="1" applyFill="1" applyBorder="1" applyAlignment="1">
      <alignment horizontal="right" vertical="center" wrapText="1"/>
    </xf>
    <xf numFmtId="4" fontId="12" fillId="0" borderId="24" xfId="14" applyNumberFormat="1" applyFont="1" applyFill="1" applyBorder="1" applyAlignment="1">
      <alignment horizontal="right" vertical="center" wrapText="1"/>
    </xf>
    <xf numFmtId="0" fontId="12" fillId="0" borderId="8" xfId="0" applyFont="1" applyBorder="1" applyAlignment="1">
      <alignment horizontal="left" vertical="center"/>
    </xf>
    <xf numFmtId="4" fontId="13" fillId="0" borderId="8" xfId="0" applyNumberFormat="1" applyFont="1" applyBorder="1" applyAlignment="1">
      <alignment vertical="center"/>
    </xf>
    <xf numFmtId="4" fontId="13" fillId="0" borderId="8" xfId="0" applyNumberFormat="1" applyFont="1" applyBorder="1" applyAlignment="1" applyProtection="1">
      <alignment vertical="center"/>
      <protection locked="0"/>
    </xf>
    <xf numFmtId="0" fontId="13" fillId="0" borderId="8" xfId="0" applyFont="1" applyBorder="1" applyAlignment="1">
      <alignment horizontal="left" vertical="center"/>
    </xf>
    <xf numFmtId="10" fontId="13" fillId="0" borderId="8" xfId="15" applyNumberFormat="1" applyFont="1" applyBorder="1" applyAlignment="1">
      <alignment vertical="center"/>
    </xf>
    <xf numFmtId="4" fontId="13" fillId="0" borderId="8" xfId="11" applyNumberFormat="1" applyFont="1" applyBorder="1" applyAlignment="1">
      <alignment vertical="center"/>
    </xf>
    <xf numFmtId="0" fontId="12" fillId="0" borderId="8" xfId="0" applyFont="1" applyBorder="1" applyAlignment="1">
      <alignment horizontal="right" vertical="center"/>
    </xf>
    <xf numFmtId="4" fontId="12" fillId="0" borderId="8" xfId="0" applyNumberFormat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2" fillId="0" borderId="25" xfId="0" applyFont="1" applyBorder="1" applyAlignment="1">
      <alignment horizontal="right" vertical="center"/>
    </xf>
    <xf numFmtId="4" fontId="12" fillId="0" borderId="25" xfId="0" applyNumberFormat="1" applyFont="1" applyBorder="1" applyAlignment="1">
      <alignment vertical="center"/>
    </xf>
    <xf numFmtId="4" fontId="12" fillId="0" borderId="25" xfId="0" applyNumberFormat="1" applyFont="1" applyBorder="1" applyAlignment="1">
      <alignment horizontal="center" vertical="center"/>
    </xf>
    <xf numFmtId="4" fontId="12" fillId="0" borderId="25" xfId="0" applyNumberFormat="1" applyFont="1" applyBorder="1" applyAlignment="1" applyProtection="1">
      <alignment vertical="center"/>
      <protection locked="0"/>
    </xf>
    <xf numFmtId="43" fontId="12" fillId="0" borderId="26" xfId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4" fontId="8" fillId="0" borderId="0" xfId="0" applyNumberFormat="1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 applyProtection="1">
      <alignment vertical="center"/>
      <protection locked="0"/>
    </xf>
    <xf numFmtId="0" fontId="20" fillId="0" borderId="0" xfId="2" applyFont="1"/>
    <xf numFmtId="10" fontId="8" fillId="0" borderId="0" xfId="2" applyNumberFormat="1" applyFont="1"/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20" fillId="0" borderId="0" xfId="2" applyFont="1" applyAlignment="1">
      <alignment horizontal="left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7" fillId="0" borderId="0" xfId="2" quotePrefix="1" applyFont="1" applyAlignment="1">
      <alignment horizontal="center" vertical="center" wrapText="1"/>
    </xf>
    <xf numFmtId="10" fontId="8" fillId="0" borderId="0" xfId="2" applyNumberFormat="1" applyFont="1" applyAlignment="1">
      <alignment horizontal="left"/>
    </xf>
    <xf numFmtId="0" fontId="8" fillId="0" borderId="0" xfId="2" applyFont="1" applyAlignment="1">
      <alignment horizontal="left"/>
    </xf>
    <xf numFmtId="0" fontId="20" fillId="0" borderId="0" xfId="2" applyFont="1" applyAlignment="1">
      <alignment horizontal="left"/>
    </xf>
  </cellXfs>
  <cellStyles count="16">
    <cellStyle name="Millares" xfId="1" builtinId="3"/>
    <cellStyle name="Millares 10 2 2" xfId="7" xr:uid="{FC469057-242C-43E0-9638-501CC2FB5923}"/>
    <cellStyle name="Millares 2 10 2 3 5 3" xfId="6" xr:uid="{B13D533A-C506-4733-9770-697FD26C168D}"/>
    <cellStyle name="Millares 2 2 2 2" xfId="12" xr:uid="{43997266-BD6D-42AD-A701-CF02B1F8FABA}"/>
    <cellStyle name="Millares 7 2" xfId="4" xr:uid="{47AD8897-AD47-470D-9765-ED935F7174C1}"/>
    <cellStyle name="Millares_Presupuesto Rehabilitacion y Pavimentacion Calles Barrio San Jose de Las Matas,Zona Sur, Santiago" xfId="14" xr:uid="{C6EFFF7B-382C-4FBC-BEE7-943A6F9A6525}"/>
    <cellStyle name="Normal" xfId="0" builtinId="0"/>
    <cellStyle name="Normal 10 2 2 2" xfId="2" xr:uid="{53F7920C-4145-4DED-BF04-E83D55AF26D9}"/>
    <cellStyle name="Normal 2 2 2" xfId="11" xr:uid="{4BABEA3B-6A98-49F0-A94E-565B41D7FE8A}"/>
    <cellStyle name="Normal 2 2 4" xfId="5" xr:uid="{27726DF5-756B-495F-8F7B-5795F21BC245}"/>
    <cellStyle name="Normal 2 3" xfId="15" xr:uid="{28C29999-7746-42E0-B594-835341EC30F9}"/>
    <cellStyle name="Normal 28 2" xfId="10" xr:uid="{E6A997D8-5B25-4556-B225-D452AE1F5236}"/>
    <cellStyle name="Normal 3" xfId="3" xr:uid="{ACDDCFCE-2608-4136-9924-DBB5DE862A94}"/>
    <cellStyle name="Normal 3 2 2 2" xfId="8" xr:uid="{9E93CBE0-0C34-4044-9625-DA965E43BBF1}"/>
    <cellStyle name="Normal 5 2 2" xfId="9" xr:uid="{F1E8577D-6C7E-4FCB-84F2-92A1CD10A8C4}"/>
    <cellStyle name="Normal_Presupuesto Rehabilitacion y Pavimentacion Calles Barrio San Jose de Las Matas,Zona Sur, Santiago" xfId="13" xr:uid="{F74AD164-B22C-4038-9958-A1B7243509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calcChain" Target="calcChain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0</xdr:row>
      <xdr:rowOff>295276</xdr:rowOff>
    </xdr:from>
    <xdr:to>
      <xdr:col>1</xdr:col>
      <xdr:colOff>2505075</xdr:colOff>
      <xdr:row>2</xdr:row>
      <xdr:rowOff>85726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D89FEC7-F8D1-4849-BB3B-F70C52FAB7BF}"/>
            </a:ext>
          </a:extLst>
        </xdr:cNvPr>
        <xdr:cNvSpPr txBox="1"/>
      </xdr:nvSpPr>
      <xdr:spPr>
        <a:xfrm>
          <a:off x="247649" y="295276"/>
          <a:ext cx="3000376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DO" sz="2400"/>
            <a:t>(LOGO DEL OFERENTE)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01\mis%20documentos%20(costos)\Presupuestos%20en%20obra%202005\Zona%20II\118-05%20terminacion%20acueducto%20de%20viaja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NORTE\Santiago\Cub.%20Policlinica%20en%20el%20Sector%20La%20Joya,%20palom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DATOSCUB\Proyectos%20Especiales\Obras%20Sector%20Salud%20(H-S)%202000\NORTE\Santiago\Cub.%20Policlinica%20en%20el%20Sector%20La%20Joya,%20paloma%20(INCREMENTO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efs01\kfwpresupuesto\Documents%20and%20Settings\Soraya%20%20Mora\My%20Documents\SEE-KFW\BAHORUCO%20(NEIBA)\Documentos%20Soraya\SEE-2003\A.%20DE%20C.%20ARROYO%20PALM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resupuesto\CARPETAS%20DEPTO.%20PRESUPUESTOS\FERNANDEZ\ANALISIS\Copia%20de%20UCLAS-COMEN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\Users\yanel\Documents\PERSONALTRABAJOS\YANEL%200IS0E\YANEL%20FERNANDEZ\ITECO\edf.%20administrativo\PRESUPUESTO%20edificio%20administrativo%20ITEC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n&#225;lisis%201,%202,%203\Copia%20de%20Analisis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resupuesto/CARPETAS%20DEPTO.%20PRESUPUESTOS/TANIA%20CASTILLO/COLEGIO%20UNIVERSITARIO/Presup.%20CU-UASD.xls" TargetMode="External"/><Relationship Id="rId1" Type="http://schemas.openxmlformats.org/officeDocument/2006/relationships/externalLinkPath" Target="/presupuesto/CARPETAS%20DEPTO.%20PRESUPUESTOS/TANIA%20CASTILLO/COLEGIO%20UNIVERSITARIO/Presup.%20CU-UAS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pc\Costos\Proyectos\En%20Ejecucion\Puentes%20HGeorge\Cubicaciones\Costos\Proyectos\Unicentro\Unicentro%20Plaz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Constanza\Presupuestos\Oferta%20Constanza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resupuesto/CARPETAS%20DEPTO.%20PRESUPUESTOS/TANIA%20CASTILLO/CTC/LA%20VEGA/COLEGIO%20UNIVERSITARIO/Presup.%20CU-UASD.xls" TargetMode="External"/><Relationship Id="rId1" Type="http://schemas.openxmlformats.org/officeDocument/2006/relationships/externalLinkPath" Target="/presupuesto/CARPETAS%20DEPTO.%20PRESUPUESTOS/TANIA%20CASTILLO/CTC/LA%20VEGA/COLEGIO%20UNIVERSITARIO/Presup.%20CU-UAS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aderrruiz\Documents\Moll\HORMICONDO\JJTORRES\Mis%20documentos\Documents%20and%20Settings\LUZ%20MARY\Configuraci&#243;n%20local\Temp\hgg\0bra%20552\PPTO%20ADMINISTRATIVO%2013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Owner\My%20Documents\MercaStoDgo\Lista-Cantidades-EdificioAdmvo.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1\company\Users\Eloy%20Blanco%20Abbott\Trabajando\3_Estandars%20IJSUD\170-3\SRD-170-3%20Presupuesto.xls" TargetMode="External"/></Relationships>
</file>

<file path=xl/externalLinks/_rels/externalLink1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Francisco%20J.%20Estevez/Google%20Drive/LEXCO/4.%20PROYECTOS/1302_Remod.%20Hospital%20Luis%20E.%20Aybar/2.5%20Organizaci&#243;n%20Proyecto/Justificacion%20a%20OISOE/Justificacion%20PRESUPUESTO_Feb.%202017/Presupuesto%20NCSLEA_O.%20Comp..xlsx" TargetMode="External"/><Relationship Id="rId2" Type="http://schemas.microsoft.com/office/2019/04/relationships/externalLinkLongPath" Target="/Users/Francisco%20J.%20Estevez/Google%20Drive/LEXCO/4.%20PROYECTOS/1302_Remod.%20Hospital%20Luis%20E.%20Aybar/2.5%20Organizaci&#243;n%20Proyecto/Justificacion%20a%20OISOE/Justificacion%20PRESUPUESTO_Feb.%202017/Presupuesto%20NCSLEA_O.%20Comp..xlsx?D9CAAF57" TargetMode="External"/><Relationship Id="rId1" Type="http://schemas.openxmlformats.org/officeDocument/2006/relationships/externalLinkPath" Target="file:///\\D9CAAF57\Presupuesto%20NCSLEA_O.%20Comp..xlsx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adeline%20Rodriguez/Desktop/1302-Obras%20Complementarias%20Actualizado%202.xlsx" TargetMode="External"/><Relationship Id="rId1" Type="http://schemas.openxmlformats.org/officeDocument/2006/relationships/externalLinkPath" Target="/Users/Madeline%20Rodriguez/Desktop/1302-Obras%20Complementarias%20Actualizado%202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Users\Maquina\Desktop\PROYECTO%20INGENIERIA%20E.%20SUAREZ%20&amp;%20ASOC.%20SA\Residencial%20Laurel%202da%20Etapa\Presupuesto%20de%20Construccion\Presupuesto%20Laurel%202%20CD%20(1)%20Terminacion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s-tecn-020\D\SPS-SING-001\CRISTIAN\2008\Proyectos\Zona%20Norte\Reparacion%20Hosp.%20Municipal%20Adriano%20Villalona,%20Loma%20de%20Cabrera%20Dajabo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EROPUERTO%20DE%20PUNTA%20CANA\Presupuesto%20Aeropuerto%20de%20Punta%20Cana\Documents%20and%20Settings\Eva%20L.%20JImenez%20Pagan\My%20Documents\Banco%20Central\Martin%20Fernandez%20-%20Calles\Presup.%20dise&#241;o%20original%20(30-mar-04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tana\Documents\LISTADO%20DE%20PRECIOS%20UNITARIOS%202025%2011-02-2025%20(OFICIAL%20A%20PARTIR%20DEL%2017)%20(1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bania%20M\Desktop\2015%2001Ene%2024%20txt%2015va%20Edic.xlsx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fcastillo/Desktop/Garcia%20Simo%202018.xlsx" TargetMode="External"/><Relationship Id="rId1" Type="http://schemas.openxmlformats.org/officeDocument/2006/relationships/externalLinkPath" Target="/Users/fcastillo/Desktop/Garcia%20Simo%202018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sco\miguel\Prefabricados%20Arquitectonicos\Cotizaciones%20Prefabricados\COTIZA~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Benjamin\My%20Documents\BPB2\BPB2Last\Presupuesto%20y%20medicion%20final2\Villa%20BPB%2024%20hab%20modiF.%20sistema%20fontaneria4%20separado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va%20L.%20JImenez%20Pagan\My%20Documents\Banco%20Central\Martin%20Fernandez%20-%20Calles\Presup.%20dise&#241;o%20original%20(30-mar-04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CARALVA\Caralva\Proyectos\OFICINAS%20CORPORATIVAS%20GPC\DOCUMENTOS%20ENTREGADOS\PRESUPUESTO\Presup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p-ing-018\Disco%20D\D\d\2013\Analisis%20De%20Costos\Analisis%20de%20costos%20Departamento%20de%20Ingenieria%20MSP%202013.xlsx" TargetMode="External"/></Relationships>
</file>

<file path=xl/externalLinks/_rels/externalLink2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DELL/Dropbox/SUPERVISION%20DE%20OBRAS/PROYECTO%20DE%20LOS%2056%20HOSPITALES/DOCUMENTOS%20ENTREGADOS%20MISPAS/PRESUPUESTOS/LOTE%20#2/Analisis De Costos/Analisis de costos Departamento de Ingenieria MSP 2013.xlsx" TargetMode="External"/><Relationship Id="rId2" Type="http://schemas.microsoft.com/office/2019/04/relationships/externalLinkLongPath" Target="/Users/DELL/Dropbox/SUPERVISION%20DE%20OBRAS/PROYECTO%20DE%20LOS%2056%20HOSPITALES/DOCUMENTOS%20ENTREGADOS%20MISPAS/PRESUPUESTOS/LOTE%20#2/Analisis De Costos/Analisis de costos Departamento de Ingenieria MSP 2013.xlsx?6BF46B6F" TargetMode="External"/><Relationship Id="rId1" Type="http://schemas.openxmlformats.org/officeDocument/2006/relationships/externalLinkPath" Target="file:///\\6BF46B6F\Analisis%20de%20costos%20Departamento%20de%20Ingenieria%20MSP%202013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s-ing-000\ING.%20LIGIA%20ESTRELLA\2013\Analisis%20De%20Costos\Analisis%20de%20costos%20Cotui%201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V3KNS1\Users\Public\trabajos\Documents\ANALISIS%20HIGUEY.xlsx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Soporte/Documents/OVALLEB/GASO/1NUEVOS%20CPN/LOTE%201/ANALISIS%20DE%20PRECIOS%20UNITARIOS%20PCB.xls" TargetMode="External"/><Relationship Id="rId1" Type="http://schemas.openxmlformats.org/officeDocument/2006/relationships/externalLinkPath" Target="/Users/Soporte/Documents/OVALLEB/GASO/1NUEVOS%20CPN/LOTE%201/ANALISIS%20DE%20PRECIOS%20UNITARIOS%20PCB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Albert/Desktop/nigua.xls" TargetMode="External"/><Relationship Id="rId1" Type="http://schemas.openxmlformats.org/officeDocument/2006/relationships/externalLinkPath" Target="/Users/Albert/Desktop/nigu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stbau-ii\C\WINDOWS\DESKTOP\windows\TEMP\Paraiso%20Tropical.xls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PC/Downloads/HOSP.%20EL%20SEIBO%20-%20PRES.%20REDISE&#209;ADO%20-%20DISE&#209;O%20FINAL%20(3).xlsx" TargetMode="External"/><Relationship Id="rId1" Type="http://schemas.openxmlformats.org/officeDocument/2006/relationships/externalLinkPath" Target="/Users/PC/Downloads/HOSP.%20EL%20SEIBO%20-%20PRES.%20REDISE&#209;ADO%20-%20DISE&#209;O%20FINAL%20(3).xlsx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PC/Downloads/HOSP.%20EL%20SEIBO%20-%20PRES.%20REDISE&#209;ADO%20-%20DISE&#209;O%20FINAL%20-%20SEPT.%202017.xlsx" TargetMode="External"/><Relationship Id="rId1" Type="http://schemas.openxmlformats.org/officeDocument/2006/relationships/externalLinkPath" Target="/Users/PC/Downloads/HOSP.%20EL%20SEIBO%20-%20PRES.%20REDISE&#209;ADO%20-%20DISE&#209;O%20FINAL%20-%20SEPT.%202017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Documents%20and%20Settings\Benjamin.DOMAIN\My%20Documents\Documentos%20en%20Benjamin\BenMis%20Documento\Plastbau%20Hispaniola\Analisis%20P22.xls" TargetMode="External"/></Relationships>
</file>

<file path=xl/externalLinks/_rels/externalLink3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NALISIS/universidad%20UCLA.xls" TargetMode="External"/><Relationship Id="rId1" Type="http://schemas.openxmlformats.org/officeDocument/2006/relationships/externalLinkPath" Target="/ANALISIS/universidad%20UCL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rtidas%20Electricas%20Terminaci&#243;n%20Construcci&#243;n%20Albergue%20Ni&#241;os%20Huerfanos%20de%20Moca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Nasub/Documents/Varios/VAL_1_Inversiones%20Rotilla%20OC4100056261.xls" TargetMode="External"/><Relationship Id="rId1" Type="http://schemas.openxmlformats.org/officeDocument/2006/relationships/externalLinkPath" Target="/Users/Nasub/Documents/Varios/VAL_1_Inversiones%20Rotilla%20OC410005626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encosme\Downloads\Administrador%20de%20Obras%208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01\ingenieria\Documents%20and%20Settings\Raul%20N.%20%20Rizek\My%20Documents\Carretera%20Sto.%20Dgo.%20-%20Samana\Precios%20Rincon%20de%20Molinill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Documents%20and%20Settings\Benjamin.DOMAIN\My%20Documents\Documentos%20en%20Benjamin\BenMis%20Documento\Caba&#241;as%20Turisticas%20en%20San%20Isidro\Caba4asTuristicas3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92.168.1.104\Documents\DOCUME~1\ISCO\LOCALS~1\Temp\Documents%20and%20Settings\Ruddy%20%20Gil\My%20Documents\Raul\Aqua%20Blue\Documents%20and%20Settings\PC%20User\My%20Documents\PROYECTOS\04%20-%20TORRE%20ATIEMAR%20SUR\PRESUPUESTO\PRESUPUESTO\ATIEMAR%20SUR%20(%20ORIGINAL).xls?84B8D94F" TargetMode="External"/><Relationship Id="rId1" Type="http://schemas.openxmlformats.org/officeDocument/2006/relationships/externalLinkPath" Target="file:///\\84B8D94F\ATIEMAR%20SUR%20(%20ORIGINAL)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ana_jaimes_hidroelectrica_gov_do/Documents/Desktop/LC/Proyecto%20La%20Sabaneta-Sabana%20Iglesia.xlsx" TargetMode="External"/><Relationship Id="rId1" Type="http://schemas.openxmlformats.org/officeDocument/2006/relationships/externalLinkPath" Target="/personal/ana_jaimes_hidroelectrica_gov_do/Documents/Desktop/LC/Proyecto%20La%20Sabaneta-Sabana%20Iglesia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\Documents%20and%20Settings\Benjamin.DOMAIN\My%20Documents\Documentos%20en%20Benjamin\BenMis%20Documento\Bahia%20Principe%20Rio%20San%20Juan\Bahia%20Principe2\SPA%20Bahia%20Principe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p-ing-018\Disco%20D\Disco%20D\Disco%20D\Users\joaquin%20alcantara\AppData\Local\Temp\Temp1_cub.%20arreglo.zip\Analisis%20de%20costos%20Departamento%20de%20Ingenieria%20MSP%202014%20arreglo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Mis%20documentos\Analisis%20Karina\Documentos%20Varios\Caseta%20modelo%20(prefabricada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Users\lparedes\Desktop\YO\Trabajo\Orden%20de%20Cambio%20No.1%20Construccion%20Edificio%20Centro%20Tecnologico%20Comunitario%20(CTC)%20Manuel%20Bueno,%20Prov.%20Dajabo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706981\Documents%20and%20Setting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NSTRUCTORA%20MARIAL/CEDISA/PRESUPUESTO/PRESUPUESTO%20CEDISA.xlsx" TargetMode="External"/><Relationship Id="rId1" Type="http://schemas.openxmlformats.org/officeDocument/2006/relationships/externalLinkPath" Target="/CONSTRUCTORA%20MARIAL/CEDISA/PRESUPUESTO/PRESUPUESTO%20CEDISA.xlsx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NSTRUCTORA%20MARIAL/HOSPITAL%20LUIS%20EDUARDO%20AYBAR/PRESUPUESTOS/Presupuesto%20Excavacion%20y%20Proteccion%20de%20Talud%202da%20Etapa.xlsx" TargetMode="External"/><Relationship Id="rId1" Type="http://schemas.openxmlformats.org/officeDocument/2006/relationships/externalLinkPath" Target="/CONSTRUCTORA%20MARIAL/HOSPITAL%20LUIS%20EDUARDO%20AYBAR/PRESUPUESTOS/Presupuesto%20Excavacion%20y%20Proteccion%20de%20Talud%202da%20Etapa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C%20agosto\1302-121-Obras%20Complementarias%201.02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2\Construccion%20Hospital%20Dos%20Niveles%20en%20Pedernales%20(Nuevo).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Documents%20and%20Settings\Benjamin.DOMAIN\My%20Documents\Documentos%20en%20Benjamin\BenMis%20Documento\Edificio%20del%20Catastro\windows\TEMP\ETURSA%20BEACH%20RESORT\PRESUPUESTOS%20ETURS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drian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CARALVA\Caralva\Proyectos\OFICINAS%20CORPORATIVAS%20GPC\DOCUMENTOS%20ENTREGADOS\PRESUPUESTO\Presup.%20dise&#241;o%20original%20(30-mar-04)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UBICACIONES/HOSPITAL%20DE%20JANICO%20-%20SANTIAGO/Analisis%20de%20Costos%202012%20Direccion%20de%20Ingenieria%20Septiembre%202012.xlsx" TargetMode="External"/><Relationship Id="rId1" Type="http://schemas.openxmlformats.org/officeDocument/2006/relationships/externalLinkPath" Target="/CUBICACIONES/HOSPITAL%20DE%20JANICO%20-%20SANTIAGO/Analisis%20de%20Costos%202012%20Direccion%20de%20Ingenieria%20Septiembre%202012.xlsx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Amaury/Documents/Amaury/2007%2002%20Feb%20txt.xls" TargetMode="External"/><Relationship Id="rId1" Type="http://schemas.openxmlformats.org/officeDocument/2006/relationships/externalLinkPath" Target="/Users/Amaury/Documents/Amaury/2007%2002%20Feb%20txt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tor\My%20Documents\BACKUP%20JULIO\wandel\escritorio%201\PRESUPUESTOS\Peravia\Salinas\PRESUPUESTO%20viviend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Benjamin.DOMAIN\My%20Documents\Documentos%20en%20Benjamin\BenMis%20Documento\Prefabricados%20Arquitectonicos\Cotizaciones%20Prefabricados\HERMIDA%20&amp;%20ASOCIADOS\Actualizacion%20cot.%20embajada\Divis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her\Documents\CARPETA%20CENTRAL\PRESUPUESTO\Analisis%20y%20Presupuesto%20-%20Torre%20Hispana%20-%20R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ew%20Proyect\DESTOC\otross\PRESUPUESTO%20SABADO.%20MARLYNG\Canada%20Peralta\Documents%20and%20Settings\Administrator\My%20Documents\BACKUP%20JULIO\wandel\escritorio%201\PRESUPUESTOS\San%20Pedro%20de%20Macoris\PRESUPUESTO%20E-SPM-023-01-0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ew%20Proyect\CANADA%20REPARTO%20PERALTA\CUBICACION%20FINAL%20ETAPA%201%20rev.%2022%20ENE%202009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Documents%20and%20Settings\Benjamin.DOMAIN\My%20Documents\Documentos%20en%20Benjamin\HOTEL%20SUNSCAPE\HOTEL%20SUNSCAPE%20ENTREGADO\Hotel%20Sunscape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Documents%20and%20Settings\Benjamin.DOMAIN\My%20Documents\Documentos%20en%20Benjamin\HOTEL%20SUNSCAPE\HOTEL%20SUNSCAPE%20ENTREGADO\Hotel%20Sunscape%20II%20area%20noble%20Benjamin%20corregid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Benjamin\My%20Documents\BPB2\Club%20de%20playa\Piscina%20y%20club%20de%20playa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ancisco\miguel\Prefabricados%20Arquitectonicos\Cotizaciones%20Prefabricados\HERMIDA%20&amp;%20ASOCIADOS\Actualizacion%20cot.%20embajada\Divis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01\Mis%20Documentos%20(Costos)\ADDENDAS%20ABRIL%202004\143-04%20%20ADDENDA%20NO.%201%20AC.%20%20EL%20LIMON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Administrador/Escritorio/DIC-2010%20presupuesto%20hato%20mayor/REGION%20ESTE/LA%20ROMANA/Presupuesto%20OISOE%20Romana.xls" TargetMode="External"/><Relationship Id="rId1" Type="http://schemas.openxmlformats.org/officeDocument/2006/relationships/externalLinkPath" Target="/Documents%20and%20Settings/Administrador/Escritorio/DIC-2010%20presupuesto%20hato%20mayor/REGION%20ESTE/LA%20ROMANA/Presupuesto%20OISOE%20Roman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base\Crtl.%20Pto\arodriguez\Desktop\Documents%20and%20Settings\Eva%20L.%20JImenez%20Pagan\My%20Documents\Banco%20Central\Martin%20Fernandez%20-%20Calles\Presup.%20dise&#241;o%20original%20(30-mar-04)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uanives.Crisostomo/AppData/Roaming/Microsoft/Excel/Presupuestos%20BASE%20ODALIS.xlsx" TargetMode="External"/><Relationship Id="rId1" Type="http://schemas.openxmlformats.org/officeDocument/2006/relationships/externalLinkPath" Target="/Users/Juanives.Crisostomo/AppData/Roaming/Microsoft/Excel/Presupuestos%20BASE%20ODALIS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yanel\PERSONALTRABAJOS\mayra\Presupuesto%20escuela%20de%2024%20aulas%20desan_juan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\Documents%20and%20Settings\Eva%20L.%20JImenez%20Pagan\My%20Documents\Banco%20Central\Martin%20Fernandez%20-%20Calles\Presup.%20dise&#241;o%20original%20(30-mar-04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ONICA%20PROYECTOS\TORRE%20KEYANI\PRESUPTORRE%20KEVA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rtorres/Desktop/Proyectos/9-1-1/Presupuesto/Presupuesto%20el&#233;ctrico%20911%20Santo%20Domingo%20%20(Mayo%202019).xlsx" TargetMode="External"/><Relationship Id="rId1" Type="http://schemas.openxmlformats.org/officeDocument/2006/relationships/externalLinkPath" Target="/Users/rtorres/Desktop/Proyectos/9-1-1/Presupuesto/Presupuesto%20el&#233;ctrico%20911%20Santo%20Domingo%20%20(Mayo%202019)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cku%20doc\CONTROL%20DE%20PROYECTOS%20%20INGENIERIA\LICITACIONES\ACUEDUCTO%20MULTIPLE%20PERAVIA%2016-01-09\PROYECTO%20Biwater-Goisaco-ACUEDUCTO%20PERAVIA-17-06-09\00%20-%20Presupuesto%20Actual\PERAVIA-12%20A\Presup%20Peravia%20(v%209)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Administrador/Configuraci&#243;n%20local/Archivos%20temporales%20de%20Internet/Content.IE5/VC5SDLR4/PRESUPUESTO_MONTE_PLATA(1).xls" TargetMode="External"/><Relationship Id="rId1" Type="http://schemas.openxmlformats.org/officeDocument/2006/relationships/externalLinkPath" Target="/Documents%20and%20Settings/Administrador/Configuraci&#243;n%20local/Archivos%20temporales%20de%20Internet/Content.IE5/VC5SDLR4/PRESUPUESTO_MONTE_PLATA(1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base\Ctrol.%20Pto\Documents%20and%20Settings\Eva%20L.%20JImenez%20Pagan\My%20Documents\Banco%20Central\Martin%20Fernandez%20-%20Calles\Presup.%20dise&#241;o%20original%20(30-mar-04).xls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ARPETAS%20DEPTO.%20PRESUPUESTOS/FREDDY%20CASTILLO/2018/cabral%20y%20baez%202018/CABRAL%20Y%20BAEZ/ALA%20OESTE%202.xlsx" TargetMode="External"/><Relationship Id="rId1" Type="http://schemas.openxmlformats.org/officeDocument/2006/relationships/externalLinkPath" Target="/CARPETAS%20DEPTO.%20PRESUPUESTOS/FREDDY%20CASTILLO/2018/cabral%20y%20baez%202018/CABRAL%20Y%20BAEZ/ALA%20OESTE%202.xlsx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ARPETAS%20DEPTO.%20PRESUPUESTOS/TANIA%20CASTILLO/MEDIO%20AMBIENTE/Adicional%20No.%201%20Terminacion%20Construccion%20Edificio%20SEDE%20Secretaria%20de%20Medio%20Ambiente%20y%20Recursos%20Naturales.xls" TargetMode="External"/><Relationship Id="rId1" Type="http://schemas.openxmlformats.org/officeDocument/2006/relationships/externalLinkPath" Target="/CARPETAS%20DEPTO.%20PRESUPUESTOS/TANIA%20CASTILLO/MEDIO%20AMBIENTE/Adicional%20No.%201%20Terminacion%20Construccion%20Edificio%20SEDE%20Secretaria%20de%20Medio%20Ambiente%20y%20Recursos%20Natura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icardo%20Leslie\Documents\PRESUPUESTO%20GARDEN%20TOWER%20(Autosaved)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RABAJO%20OBRAS%20PUBLICAS\TRIBUNAL%20CONST\01%20IE%2012020A%20Tribunal%20Constitucional%20OC%201PV%20CASETA%20PLANT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Administrador\Configuraci&#243;n%20local\Archivos%20temporales%20de%20Internet\Content.IE5\CVRJQ4KQ\PRESUPUESTO_MONTE_PLATA(1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uroconsult\Documents%20and%20Settings\Eva%20L.%20JImenez%20Pagan\My%20Documents\Banco%20Central\Martin%20Fernandez%20-%20Calles\Presup.%20dise&#241;o%20original%20(30-mar-04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odriguez\Desktop\Documents%20and%20Settings\Eva%20L.%20JImenez%20Pagan\My%20Documents\Banco%20Central\Martin%20Fernandez%20-%20Calles\Presup.%20dise&#241;o%20original%20(30-mar-04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-0649BC831\SharedDocs\Users\Jaime\Documents\Oficina%20Comision%20Desarrollo%20Provincial\Iglesia%20Catalina\Iglesia%20Catalina%20(version%201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-FP\Users\gperez\AppData\Local\Temp\Rar$DIa0.761\4._Orden_de_Cambio_No._1_-A._NCLSEA(1)%20modificado%20veruska.xlsx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uanives.Crisostomo/AppData/Roaming/Microsoft/Excel/Presupuestos%201.5.xlsx" TargetMode="External"/><Relationship Id="rId1" Type="http://schemas.openxmlformats.org/officeDocument/2006/relationships/externalLinkPath" Target="/Users/Juanives.Crisostomo/AppData/Roaming/Microsoft/Excel/Presupuestos%201.5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V3KNS1\Users\Users\Silveria\AppData\Local\Temp\Rar$DIa0.933\Analisi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pynet-17\E\LICITACION%20VILLAS%20TIPO%20PRESIDENCIAL%20BISONO\Villa%20%20Presidencial4,5,6%20BISONO-ultimo%20DEFINITIV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DVSA\TECNOLOGIA\FCC\TEMP\~004183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rminacion%20Hospital%20Arturo%20Grullon,%20Provincia%20Santiago%20final%20base%20sin%20UCI1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ARPETAS%20DEPTO.%20PRESUPUESTOS/FREDDY%20CASTILLO/2018/TEOFILO%20HERNANDEZ/Copia%20de%20PRESUPUESTO%20DEFINITIVO%20CYA.xlsx" TargetMode="External"/><Relationship Id="rId1" Type="http://schemas.openxmlformats.org/officeDocument/2006/relationships/externalLinkPath" Target="/CARPETAS%20DEPTO.%20PRESUPUESTOS/FREDDY%20CASTILLO/2018/TEOFILO%20HERNANDEZ/Copia%20de%20PRESUPUESTO%20DEFINITIVO%20CYA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ic\p-especi\Obras%20Sector%20Salud%20(H-S)%202000\NORTE\Santiago\Cub.%20Policlinica%20en%20el%20Sector%20La%20Joya,%20palom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alisis%20de%20Costos%20Calles%20Quisqueya%20Precios%20Nuevos%20COINDIS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cku%20doc\RPLC\escalatoria\fps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07-01-10/PROYECTOS/ACTIVOS/PUNTA%20PERLA%20MODIF-%20PDC.xls" TargetMode="External"/><Relationship Id="rId1" Type="http://schemas.openxmlformats.org/officeDocument/2006/relationships/externalLinkPath" Target="/07-01-10/PROYECTOS/ACTIVOS/PUNTA%20PERLA%20MODIF-%20PDC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-FP\Users\PC-02\AppData\Local\Temp\Rar$DIa0.201\4._Orden_de_Cambio_No._1_-A._NCLSEA(1)%20modificado%20verusk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tidas%20Electricas%20Terminaci&#243;n%20Construcci&#243;n%20Albergue%20Ni&#241;os%20Huerfanos%20de%20Moca.xls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fcastillo/Desktop/ANALISIS%20CIVILES.xlsx" TargetMode="External"/><Relationship Id="rId1" Type="http://schemas.openxmlformats.org/officeDocument/2006/relationships/externalLinkPath" Target="/Users/fcastillo/Desktop/ANALISIS%20CIVILES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Benjamin\My%20Documents\BPB2\Club%20de%20playa\Piscina%20y%20club%20de%20playa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njamin\benja2\Documents%20and%20Settings\Benjamin.DOMAIN\My%20Documents\Documentos%20en%20Benjamin\BenMis%20Documento\Bahia%20Principe%20Rio%20San%20Juan\Remodelacion%20piscina%2010junio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cku%20doc\310_Estimating\60%20Cost%20Technology\Sicost\SICOST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resupuesto/Users/User/AppData/Roaming/Microsoft/Excel/Ingenieria.xls" TargetMode="External"/><Relationship Id="rId1" Type="http://schemas.openxmlformats.org/officeDocument/2006/relationships/externalLinkPath" Target="/Presupuesto/Users/User/AppData/Roaming/Microsoft/Excel/Ingenieri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larbear\Documents\00-MV\03-INVI\Licitaciones\20200907%20Licitacion%20Viviendas%20INVI\RESUMEN%20INTERNO%20NO%20PUBLICAR\Presupuesto%20y%20Lotes%20por%20Provincia%20(USO%20INTERNO%20NO%20PUBLICAR)%20R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calibur\PRESUPUESTO%20%20F.B\UASD\ALEX%20AGOSTO\universidad%20UCL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talicas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res\Dpt_Ppto\P3\Ingreso%20de%20Programaci&#243;n.xls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NSTRUCTORA%20MARIAL/HOSPITAL%20LUIS%20EDUARDO%20AYBAR/PRESUPUESTOS/PRESUPUESTO%20MUROS%20ALIGERADOS%20EDIFICIO%20IM&#193;GENES%20DIAGNOSTICAS-CECANOT-.xlsx" TargetMode="External"/><Relationship Id="rId1" Type="http://schemas.openxmlformats.org/officeDocument/2006/relationships/externalLinkPath" Target="/CONSTRUCTORA%20MARIAL/HOSPITAL%20LUIS%20EDUARDO%20AYBAR/PRESUPUESTOS/PRESUPUESTO%20MUROS%20ALIGERADOS%20EDIFICIO%20IM&#193;GENES%20DIAGNOSTICAS-CECANOT-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stbau-ii\C\WINDOWS\DESKTOP\Hotel%20Laurel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Benjamin\My%20Documents\BPB2\BPB2Last\Cubicaciones\Cubicacion%20No.%203\Cubicacion%20Villa%20BPB%2024%20Hab2%20Villas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Soporte/Documents/OVALLEB/1GASO/1NUEVOS%20CPN/PROCESO%20DE%20LICITACION/LOTE%209/14CPN%20EL%20MOGOLLON%20SJM%203-U-R/PRESUP%20MSP%203UNAP-RURAL-1NIVEL.xlsx" TargetMode="External"/><Relationship Id="rId1" Type="http://schemas.openxmlformats.org/officeDocument/2006/relationships/externalLinkPath" Target="/Users/Soporte/Documents/OVALLEB/1GASO/1NUEVOS%20CPN/PROCESO%20DE%20LICITACION/LOTE%209/14CPN%20EL%20MOGOLLON%20SJM%203-U-R/PRESUP%20MSP%203UNAP-RURAL-1NIVEL.xlsx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Victor/AppData/Local/Opera/Opera/temporary_downloads/CIERRE%20CONTRATO%20CAP%20CLARIDANIA%20CID%20%20rev%20julio%2019.xls" TargetMode="External"/><Relationship Id="rId1" Type="http://schemas.openxmlformats.org/officeDocument/2006/relationships/externalLinkPath" Target="/Users/Victor/AppData/Local/Opera/Opera/temporary_downloads/CIERRE%20CONTRATO%20CAP%20CLARIDANIA%20CID%20%20rev%20julio%2019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va%20L.%20JImenez%20Pagan\My%20Documents\Banco%20Central\Martin%20Fernandez%20-%20Calles\Presup.%20dise&#241;o%20original%20(30-mar-04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rendon.HMV\Local%20Settings\Temporary%20Internet%20Files\OLK3\8599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s-tecn-020\d\SPS-SING-001\CRISTIAN\2007\PROYECTOS\Remodelacion%20y%20Reparacion%20Hosp.%20Municipal%20Villa%20Altagracia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Luis\Desktop\ruth\My%20Documents\PRESUPUbahia%20principe%20modificado2xl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PRESUPUbahia%20principe%20modificado2xl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ctor%20Garcia\Desktop\EGEHID\Presupuestos\2026\Terminacion%20CAP%20Los%20Memizos\PRESUPUESTO%20UAP%20LOS%20MEMIZOS%20%20MARIA%20TRINIDAD%20SANCHEZ%20CORREGIDO%2022-07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4-05"/>
      <sheetName val="PRESUPUESTO (CORREGIDO)"/>
      <sheetName val="Módulo1"/>
      <sheetName val="ANALISIS_4-05"/>
      <sheetName val="PRESUPUESTO_(CORREGIDO)"/>
      <sheetName val="ANALISIS_4-051"/>
      <sheetName val="PRESUPUESTO_(CORREGIDO)1"/>
      <sheetName val="ANALISIS_4-052"/>
      <sheetName val="PRESUPUESTO_(CORREGIDO)2"/>
      <sheetName val="ANALISIS_4-053"/>
      <sheetName val="PRESUPUESTO_(CORREGIDO)3"/>
      <sheetName val="ANALISIS_4-054"/>
      <sheetName val="PRESUPUESTO_(CORREGIDO)4"/>
      <sheetName val="ANALISIS_4-055"/>
      <sheetName val="PRESUPUESTO_(CORREGIDO)5"/>
      <sheetName val="PRES META"/>
      <sheetName val="PRES DESCUENTO"/>
      <sheetName val="PRES META CON APU LINK"/>
      <sheetName val="ORIGINAL"/>
      <sheetName val="CANT"/>
      <sheetName val="INSUMOS"/>
      <sheetName val="APU"/>
      <sheetName val="Prueba"/>
      <sheetName val="Presup."/>
      <sheetName val="ANALISIS_4-056"/>
      <sheetName val="PRESUPUESTO_(CORREGIDO)6"/>
      <sheetName val="PRES_META"/>
      <sheetName val="PRES_DESCUENTO"/>
      <sheetName val="PRES_META_CON_APU_LINK"/>
      <sheetName val="Presup_"/>
      <sheetName val="ANALISIS_4-057"/>
      <sheetName val="PRESUPUESTO_(CORREGIDO)7"/>
      <sheetName val="PRES_META1"/>
      <sheetName val="PRES_DESCUENTO1"/>
      <sheetName val="PRES_META_CON_APU_LINK1"/>
      <sheetName val="Presup_1"/>
      <sheetName val="ANALISIS_4-058"/>
      <sheetName val="PRESUPUESTO_(CORREGIDO)8"/>
      <sheetName val="PRES_META2"/>
      <sheetName val="PRES_DESCUENTO2"/>
      <sheetName val="PRES_META_CON_APU_LINK2"/>
      <sheetName val="Presup_2"/>
      <sheetName val="ANALISIS_4-059"/>
      <sheetName val="PRESUPUESTO_(CORREGIDO)9"/>
      <sheetName val="PRES_META3"/>
      <sheetName val="PRES_DESCUENTO3"/>
      <sheetName val="PRES_META_CON_APU_LINK3"/>
      <sheetName val="Presup_3"/>
      <sheetName val="ANALISIS_4-0510"/>
      <sheetName val="PRESUPUESTO_(CORREGIDO)10"/>
      <sheetName val="PRES_META4"/>
      <sheetName val="PRES_DESCUENTO4"/>
      <sheetName val="PRES_META_CON_APU_LINK4"/>
      <sheetName val="Presup_4"/>
      <sheetName val="ANALISIS_4-0512"/>
      <sheetName val="PRESUPUESTO_(CORREGIDO)12"/>
      <sheetName val="PRES_META6"/>
      <sheetName val="PRES_DESCUENTO6"/>
      <sheetName val="PRES_META_CON_APU_LINK6"/>
      <sheetName val="Presup_6"/>
      <sheetName val="ANALISIS_4-0511"/>
      <sheetName val="PRESUPUESTO_(CORREGIDO)11"/>
      <sheetName val="PRES_META5"/>
      <sheetName val="PRES_DESCUENTO5"/>
      <sheetName val="PRES_META_CON_APU_LINK5"/>
      <sheetName val="Presup_5"/>
      <sheetName val="ANALISIS_4-0513"/>
      <sheetName val="PRESUPUESTO_(CORREGIDO)13"/>
      <sheetName val="PRES_META7"/>
      <sheetName val="PRES_DESCUENTO7"/>
      <sheetName val="PRES_META_CON_APU_LINK7"/>
      <sheetName val="Presup_7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Res-Financiero"/>
      <sheetName val="A"/>
      <sheetName val="Senalizacion"/>
      <sheetName val="Precios"/>
      <sheetName val="LISTADO MATERIALES"/>
      <sheetName val="Sheet4"/>
      <sheetName val="Sheet5"/>
      <sheetName val="Insumos"/>
      <sheetName val="Análisis de Precios"/>
      <sheetName val="caseta de planta"/>
      <sheetName val="Estado_Financiero"/>
      <sheetName val="LISTADO_MATERIALES"/>
      <sheetName val="Estado_Financiero1"/>
      <sheetName val="LISTADO_MATERIALES1"/>
      <sheetName val="Análisis_de_Precios"/>
      <sheetName val="caseta_de_planta"/>
      <sheetName val="Presupuesto"/>
      <sheetName val="Mano de Obra"/>
      <sheetName val="Subcontratos"/>
      <sheetName val="Analisis "/>
      <sheetName val="Analisis H.A. "/>
      <sheetName val="Mezcla"/>
      <sheetName val="Insumos sanitarios"/>
      <sheetName val="Mano de Obra Sanitaria"/>
      <sheetName val="Analisis Sanitarios"/>
      <sheetName val="insumos ELECT"/>
      <sheetName val="mano de obra ELECT"/>
      <sheetName val="anal.elect."/>
      <sheetName val="tarifa equipo"/>
      <sheetName val="ANAMOVTIE"/>
      <sheetName val="Estado_Financiero2"/>
      <sheetName val="Análisis_de_Precios1"/>
      <sheetName val="caseta_de_planta1"/>
      <sheetName val="Estado_Financiero3"/>
      <sheetName val="LISTADO_MATERIALES2"/>
      <sheetName val="Análisis_de_Precios2"/>
      <sheetName val="caseta_de_planta2"/>
      <sheetName val="Estado_Financiero4"/>
      <sheetName val="LISTADO_MATERIALES3"/>
      <sheetName val="Análisis_de_Precios3"/>
      <sheetName val="caseta_de_planta3"/>
      <sheetName val="Estado_Financiero5"/>
      <sheetName val="LISTADO_MATERIALES4"/>
      <sheetName val="Análisis_de_Precios4"/>
      <sheetName val="caseta_de_planta4"/>
      <sheetName val="Estado_Financiero6"/>
      <sheetName val="LISTADO_MATERIALES5"/>
      <sheetName val="Análisis_de_Precios5"/>
      <sheetName val="caseta_de_planta5"/>
      <sheetName val="LISTADO INSUMOS DEL 2000"/>
      <sheetName val="Ins"/>
      <sheetName val="M.O."/>
      <sheetName val="Hoja3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anal term"/>
      <sheetName val="Estado_Financiero7"/>
      <sheetName val="LISTADO_MATERIALES6"/>
      <sheetName val="Análisis_de_Precios6"/>
      <sheetName val="caseta_de_planta6"/>
      <sheetName val="Mano_de_Obra"/>
      <sheetName val="Analisis_"/>
      <sheetName val="Analisis_H_A__"/>
      <sheetName val="Insumos_sanitarios"/>
      <sheetName val="Mano_de_Obra_Sanitaria"/>
      <sheetName val="Analisis_Sanitarios"/>
      <sheetName val="insumos_ELECT"/>
      <sheetName val="mano_de_obra_ELECT"/>
      <sheetName val="anal_elect_"/>
      <sheetName val="tarifa_equipo"/>
      <sheetName val="Análisis Base"/>
      <sheetName val="ANA"/>
      <sheetName val="Volumenes"/>
      <sheetName val="Ana-Sanit."/>
      <sheetName val="Jornal"/>
      <sheetName val="Pu-Sanit."/>
      <sheetName val="PU-Elect."/>
      <sheetName val="Anal. horm."/>
      <sheetName val="M. O. exc."/>
      <sheetName val="Ana-elect."/>
      <sheetName val="Mat"/>
      <sheetName val="puertas"/>
      <sheetName val="Insumos materiales"/>
      <sheetName val="Costos Mano de Obra"/>
      <sheetName val="Materiales"/>
      <sheetName val="med.mov.de tierras"/>
      <sheetName val="I.HORMIGON"/>
      <sheetName val="Pres "/>
      <sheetName val="ANALISIS H-A "/>
      <sheetName val="46W9"/>
      <sheetName val="Presentacion"/>
      <sheetName val="Part. No Ejecutables"/>
      <sheetName val="Analisis"/>
      <sheetName val="M.O y Rendimientos"/>
      <sheetName val="Presup"/>
      <sheetName val="Estado_Financiero8"/>
      <sheetName val="LISTADO_MATERIALES7"/>
      <sheetName val="Análisis_de_Precios7"/>
      <sheetName val="caseta_de_planta7"/>
      <sheetName val="Mano_de_Obra1"/>
      <sheetName val="Analisis_1"/>
      <sheetName val="Analisis_H_A__1"/>
      <sheetName val="Insumos_sanitarios1"/>
      <sheetName val="Mano_de_Obra_Sanitaria1"/>
      <sheetName val="Analisis_Sanitarios1"/>
      <sheetName val="insumos_ELECT1"/>
      <sheetName val="mano_de_obra_ELECT1"/>
      <sheetName val="anal_elect_1"/>
      <sheetName val="tarifa_equipo1"/>
      <sheetName val="Análisis_Base"/>
      <sheetName val="M_O_"/>
      <sheetName val="PRES_META"/>
      <sheetName val="PRES_DESCUENTO"/>
      <sheetName val="PRES_META_CON_APU_LINK"/>
      <sheetName val="MO_FELO"/>
      <sheetName val="MO_FELO_(2)"/>
      <sheetName val="anal_term"/>
      <sheetName val="LISTADO_INSUMOS_DEL_2000"/>
      <sheetName val="Ana-Sanit_"/>
      <sheetName val="Pu-Sanit_"/>
      <sheetName val="PU-Elect_"/>
      <sheetName val="Anal__horm_"/>
      <sheetName val="M__O__exc_"/>
      <sheetName val="Ana-elect_"/>
      <sheetName val="Insumos_materiales"/>
      <sheetName val="Costos_Mano_de_Obra"/>
      <sheetName val="med_mov_de_tierras"/>
      <sheetName val="I_HORMIGON"/>
      <sheetName val="Pres_"/>
      <sheetName val="ANALISIS_H-A_"/>
      <sheetName val="Estado_Financiero9"/>
      <sheetName val="LISTADO_MATERIALES8"/>
      <sheetName val="Análisis_de_Precios8"/>
      <sheetName val="caseta_de_planta8"/>
      <sheetName val="Mano_de_Obra2"/>
      <sheetName val="Analisis_2"/>
      <sheetName val="Analisis_H_A__2"/>
      <sheetName val="Insumos_sanitarios2"/>
      <sheetName val="Mano_de_Obra_Sanitaria2"/>
      <sheetName val="Analisis_Sanitarios2"/>
      <sheetName val="insumos_ELECT2"/>
      <sheetName val="mano_de_obra_ELECT2"/>
      <sheetName val="anal_elect_2"/>
      <sheetName val="tarifa_equipo2"/>
      <sheetName val="anal_term1"/>
      <sheetName val="M_O_1"/>
      <sheetName val="PRES_META1"/>
      <sheetName val="PRES_DESCUENTO1"/>
      <sheetName val="PRES_META_CON_APU_LINK1"/>
      <sheetName val="MO_FELO1"/>
      <sheetName val="MO_FELO_(2)1"/>
      <sheetName val="LISTADO_INSUMOS_DEL_20001"/>
      <sheetName val="Análisis_Base1"/>
      <sheetName val="Ana-Sanit_1"/>
      <sheetName val="Pu-Sanit_1"/>
      <sheetName val="PU-Elect_1"/>
      <sheetName val="Anal__horm_1"/>
      <sheetName val="M__O__exc_1"/>
      <sheetName val="Ana-elect_1"/>
      <sheetName val="Insumos_materiales1"/>
      <sheetName val="Costos_Mano_de_Obra1"/>
      <sheetName val="med_mov_de_tierras1"/>
      <sheetName val="I_HORMIGON1"/>
      <sheetName val="Pres_1"/>
      <sheetName val="ANALISIS_H-A_1"/>
      <sheetName val="Part__No_Ejecutables"/>
      <sheetName val="M_O_y_Rendimientos"/>
      <sheetName val="A-civil"/>
      <sheetName val="MOJornal"/>
      <sheetName val="mov. de tierra"/>
      <sheetName val="Estado_Financiero11"/>
      <sheetName val="LISTADO_MATERIALES10"/>
      <sheetName val="Análisis_de_Precios10"/>
      <sheetName val="caseta_de_planta10"/>
      <sheetName val="Mano_de_Obra4"/>
      <sheetName val="Analisis_4"/>
      <sheetName val="Analisis_H_A__4"/>
      <sheetName val="Insumos_sanitarios4"/>
      <sheetName val="Mano_de_Obra_Sanitaria4"/>
      <sheetName val="Analisis_Sanitarios4"/>
      <sheetName val="insumos_ELECT4"/>
      <sheetName val="mano_de_obra_ELECT4"/>
      <sheetName val="anal_elect_4"/>
      <sheetName val="tarifa_equipo4"/>
      <sheetName val="Estado_Financiero10"/>
      <sheetName val="LISTADO_MATERIALES9"/>
      <sheetName val="Análisis_de_Precios9"/>
      <sheetName val="caseta_de_planta9"/>
      <sheetName val="Mano_de_Obra3"/>
      <sheetName val="Analisis_3"/>
      <sheetName val="Analisis_H_A__3"/>
      <sheetName val="Insumos_sanitarios3"/>
      <sheetName val="Mano_de_Obra_Sanitaria3"/>
      <sheetName val="Analisis_Sanitarios3"/>
      <sheetName val="insumos_ELECT3"/>
      <sheetName val="mano_de_obra_ELECT3"/>
      <sheetName val="anal_elect_3"/>
      <sheetName val="tarifa_equipo3"/>
      <sheetName val="Estado_Financiero12"/>
      <sheetName val="LISTADO_MATERIALES11"/>
      <sheetName val="Análisis_de_Precios11"/>
      <sheetName val="caseta_de_planta11"/>
      <sheetName val="Mano_de_Obra5"/>
      <sheetName val="Analisis_5"/>
      <sheetName val="Analisis_H_A__5"/>
      <sheetName val="Insumos_sanitarios5"/>
      <sheetName val="Mano_de_Obra_Sanitaria5"/>
      <sheetName val="Analisis_Sanitarios5"/>
      <sheetName val="insumos_ELECT5"/>
      <sheetName val="mano_de_obra_ELECT5"/>
      <sheetName val="anal_elect_5"/>
      <sheetName val="tarifa_equipo5"/>
      <sheetName val="Estado_Financiero13"/>
      <sheetName val="LISTADO_MATERIALES12"/>
      <sheetName val="Análisis_de_Precios12"/>
      <sheetName val="caseta_de_planta12"/>
      <sheetName val="Mano_de_Obra6"/>
      <sheetName val="Analisis_6"/>
      <sheetName val="Analisis_H_A__6"/>
      <sheetName val="Insumos_sanitarios6"/>
      <sheetName val="Mano_de_Obra_Sanitaria6"/>
      <sheetName val="Analisis_Sanitarios6"/>
      <sheetName val="insumos_ELECT6"/>
      <sheetName val="mano_de_obra_ELECT6"/>
      <sheetName val="anal_elect_6"/>
      <sheetName val="tarifa_equipo6"/>
      <sheetName val="M_O_2"/>
      <sheetName val="PRES_META2"/>
      <sheetName val="PRES_DESCUENTO2"/>
      <sheetName val="PRES_META_CON_APU_LINK2"/>
      <sheetName val="MO_FELO2"/>
      <sheetName val="MO_FELO_(2)2"/>
      <sheetName val="Part__No_Ejecutables1"/>
      <sheetName val="M_O_y_Rendimientos1"/>
      <sheetName val="Estado_Financiero15"/>
      <sheetName val="LISTADO_MATERIALES14"/>
      <sheetName val="Análisis_de_Precios14"/>
      <sheetName val="caseta_de_planta14"/>
      <sheetName val="Mano_de_Obra8"/>
      <sheetName val="Analisis_8"/>
      <sheetName val="Analisis_H_A__8"/>
      <sheetName val="Insumos_sanitarios8"/>
      <sheetName val="Mano_de_Obra_Sanitaria8"/>
      <sheetName val="Analisis_Sanitarios8"/>
      <sheetName val="insumos_ELECT8"/>
      <sheetName val="mano_de_obra_ELECT8"/>
      <sheetName val="anal_elect_8"/>
      <sheetName val="tarifa_equipo8"/>
      <sheetName val="M_O_4"/>
      <sheetName val="PRES_META4"/>
      <sheetName val="PRES_DESCUENTO4"/>
      <sheetName val="PRES_META_CON_APU_LINK4"/>
      <sheetName val="MO_FELO4"/>
      <sheetName val="MO_FELO_(2)4"/>
      <sheetName val="anal_term3"/>
      <sheetName val="LISTADO_INSUMOS_DEL_20003"/>
      <sheetName val="Ana-Sanit_3"/>
      <sheetName val="Pu-Sanit_3"/>
      <sheetName val="PU-Elect_3"/>
      <sheetName val="Anal__horm_3"/>
      <sheetName val="M__O__exc_3"/>
      <sheetName val="Ana-elect_3"/>
      <sheetName val="Insumos_materiales3"/>
      <sheetName val="Costos_Mano_de_Obra3"/>
      <sheetName val="med_mov_de_tierras3"/>
      <sheetName val="I_HORMIGON3"/>
      <sheetName val="Análisis_Base3"/>
      <sheetName val="Part__No_Ejecutables3"/>
      <sheetName val="M_O_y_Rendimientos3"/>
      <sheetName val="Pres_3"/>
      <sheetName val="Estado_Financiero14"/>
      <sheetName val="LISTADO_MATERIALES13"/>
      <sheetName val="Análisis_de_Precios13"/>
      <sheetName val="caseta_de_planta13"/>
      <sheetName val="Mano_de_Obra7"/>
      <sheetName val="Analisis_7"/>
      <sheetName val="Analisis_H_A__7"/>
      <sheetName val="Insumos_sanitarios7"/>
      <sheetName val="Mano_de_Obra_Sanitaria7"/>
      <sheetName val="Analisis_Sanitarios7"/>
      <sheetName val="insumos_ELECT7"/>
      <sheetName val="mano_de_obra_ELECT7"/>
      <sheetName val="anal_elect_7"/>
      <sheetName val="tarifa_equipo7"/>
      <sheetName val="M_O_3"/>
      <sheetName val="PRES_META3"/>
      <sheetName val="PRES_DESCUENTO3"/>
      <sheetName val="PRES_META_CON_APU_LINK3"/>
      <sheetName val="MO_FELO3"/>
      <sheetName val="MO_FELO_(2)3"/>
      <sheetName val="anal_term2"/>
      <sheetName val="LISTADO_INSUMOS_DEL_20002"/>
      <sheetName val="Ana-Sanit_2"/>
      <sheetName val="Pu-Sanit_2"/>
      <sheetName val="PU-Elect_2"/>
      <sheetName val="Anal__horm_2"/>
      <sheetName val="M__O__exc_2"/>
      <sheetName val="Ana-elect_2"/>
      <sheetName val="Insumos_materiales2"/>
      <sheetName val="Costos_Mano_de_Obra2"/>
      <sheetName val="med_mov_de_tierras2"/>
      <sheetName val="I_HORMIGON2"/>
      <sheetName val="Análisis_Base2"/>
      <sheetName val="Part__No_Ejecutables2"/>
      <sheetName val="M_O_y_Rendimientos2"/>
      <sheetName val="Pres_2"/>
      <sheetName val="insumo"/>
      <sheetName val="Hato Mayor Dic.2010"/>
      <sheetName val="ANA ESPECIFICOS"/>
      <sheetName val="Análisis grales"/>
      <sheetName val="Analisis Unitarios"/>
      <sheetName val="Cargas Sociales"/>
      <sheetName val="Datos a Project"/>
      <sheetName val="Tarifas de Alquiler de Equipo"/>
      <sheetName val="Estado_Financiero16"/>
      <sheetName val="LISTADO_MATERIALES15"/>
      <sheetName val="Análisis_de_Precios15"/>
      <sheetName val="caseta_de_planta15"/>
      <sheetName val="Mano_de_Obra9"/>
      <sheetName val="Analisis_9"/>
      <sheetName val="Analisis_H_A__9"/>
      <sheetName val="Insumos_sanitarios9"/>
      <sheetName val="Mano_de_Obra_Sanitaria9"/>
      <sheetName val="Analisis_Sanitarios9"/>
      <sheetName val="insumos_ELECT9"/>
      <sheetName val="mano_de_obra_ELECT9"/>
      <sheetName val="anal_elect_9"/>
      <sheetName val="tarifa_equipo9"/>
      <sheetName val="PRES_META5"/>
      <sheetName val="PRES_DESCUENTO5"/>
      <sheetName val="PRES_META_CON_APU_LINK5"/>
      <sheetName val="MO_FELO5"/>
      <sheetName val="MO_FELO_(2)5"/>
      <sheetName val="M_O_5"/>
      <sheetName val="anal_term4"/>
      <sheetName val="LISTADO_INSUMOS_DEL_20004"/>
      <sheetName val="Ana-Sanit_4"/>
      <sheetName val="Pu-Sanit_4"/>
      <sheetName val="PU-Elect_4"/>
      <sheetName val="Anal__horm_4"/>
      <sheetName val="M__O__exc_4"/>
      <sheetName val="Ana-elect_4"/>
      <sheetName val="Insumos_materiales4"/>
      <sheetName val="Costos_Mano_de_Obra4"/>
      <sheetName val="med_mov_de_tierras4"/>
      <sheetName val="I_HORMIGON4"/>
      <sheetName val="Análisis_Base4"/>
      <sheetName val="Pres_4"/>
      <sheetName val="Part__No_Ejecutables4"/>
      <sheetName val="M_O_y_Rendimientos4"/>
      <sheetName val="mov__de_tierra"/>
      <sheetName val="Estado_Financiero17"/>
      <sheetName val="LISTADO_MATERIALES16"/>
      <sheetName val="Análisis_de_Precios16"/>
      <sheetName val="caseta_de_planta16"/>
      <sheetName val="Mano_de_Obra10"/>
      <sheetName val="Analisis_10"/>
      <sheetName val="Analisis_H_A__10"/>
      <sheetName val="Insumos_sanitarios10"/>
      <sheetName val="Mano_de_Obra_Sanitaria10"/>
      <sheetName val="Analisis_Sanitarios10"/>
      <sheetName val="insumos_ELECT10"/>
      <sheetName val="mano_de_obra_ELECT10"/>
      <sheetName val="anal_elect_10"/>
      <sheetName val="tarifa_equipo10"/>
      <sheetName val="PRES_META6"/>
      <sheetName val="PRES_DESCUENTO6"/>
      <sheetName val="PRES_META_CON_APU_LINK6"/>
      <sheetName val="MO_FELO6"/>
      <sheetName val="MO_FELO_(2)6"/>
      <sheetName val="M_O_6"/>
      <sheetName val="anal_term5"/>
      <sheetName val="LISTADO_INSUMOS_DEL_20005"/>
      <sheetName val="Análisis_Base5"/>
      <sheetName val="Ana-Sanit_5"/>
      <sheetName val="Pu-Sanit_5"/>
      <sheetName val="PU-Elect_5"/>
      <sheetName val="Anal__horm_5"/>
      <sheetName val="M__O__exc_5"/>
      <sheetName val="Ana-elect_5"/>
      <sheetName val="Insumos_materiales5"/>
      <sheetName val="Costos_Mano_de_Obra5"/>
      <sheetName val="med_mov_de_tierras5"/>
      <sheetName val="I_HORMIGON5"/>
      <sheetName val="Part__No_Ejecutables5"/>
      <sheetName val="M_O_y_Rendimientos5"/>
      <sheetName val="Pres_5"/>
      <sheetName val="mov__de_tierra1"/>
      <sheetName val="Hato_Mayor_Dic_2010"/>
      <sheetName val="ANA_ESPECIFICOS"/>
      <sheetName val="Análisis_grales"/>
      <sheetName val="Analisis_Unitarios"/>
      <sheetName val="Cargas_Sociales"/>
      <sheetName val="Datos_a_Project"/>
      <sheetName val="Tarifas_de_Alquiler_de_Equipo"/>
      <sheetName val="Estado_Financiero26"/>
      <sheetName val="LISTADO_MATERIALES25"/>
      <sheetName val="Análisis_de_Precios25"/>
      <sheetName val="caseta_de_planta25"/>
      <sheetName val="Mano_de_Obra19"/>
      <sheetName val="Analisis_19"/>
      <sheetName val="Analisis_H_A__19"/>
      <sheetName val="Insumos_sanitarios19"/>
      <sheetName val="Mano_de_Obra_Sanitaria19"/>
      <sheetName val="Analisis_Sanitarios19"/>
      <sheetName val="insumos_ELECT19"/>
      <sheetName val="mano_de_obra_ELECT19"/>
      <sheetName val="anal_elect_19"/>
      <sheetName val="tarifa_equipo19"/>
      <sheetName val="M_O_14"/>
      <sheetName val="PRES_META14"/>
      <sheetName val="PRES_DESCUENTO14"/>
      <sheetName val="PRES_META_CON_APU_LINK14"/>
      <sheetName val="MO_FELO14"/>
      <sheetName val="MO_FELO_(2)14"/>
      <sheetName val="anal_term14"/>
      <sheetName val="LISTADO_INSUMOS_DEL_200014"/>
      <sheetName val="Ana-Sanit_13"/>
      <sheetName val="Pu-Sanit_13"/>
      <sheetName val="PU-Elect_13"/>
      <sheetName val="Anal__horm_13"/>
      <sheetName val="M__O__exc_13"/>
      <sheetName val="Ana-elect_13"/>
      <sheetName val="Insumos_materiales13"/>
      <sheetName val="Costos_Mano_de_Obra13"/>
      <sheetName val="med_mov_de_tierras13"/>
      <sheetName val="I_HORMIGON13"/>
      <sheetName val="Análisis_Base13"/>
      <sheetName val="Part__No_Ejecutables12"/>
      <sheetName val="M_O_y_Rendimientos12"/>
      <sheetName val="Pres_13"/>
      <sheetName val="ANALISIS_H-A_13"/>
      <sheetName val="mov__de_tierra4"/>
      <sheetName val="Hato_Mayor_Dic_20101"/>
      <sheetName val="ANA_ESPECIFICOS1"/>
      <sheetName val="Análisis_grales1"/>
      <sheetName val="Analisis_Unitarios1"/>
      <sheetName val="Cargas_Sociales1"/>
      <sheetName val="Datos_a_Project1"/>
      <sheetName val="Tarifas_de_Alquiler_de_Equipo1"/>
      <sheetName val="Estado_Financiero25"/>
      <sheetName val="LISTADO_MATERIALES24"/>
      <sheetName val="Análisis_de_Precios24"/>
      <sheetName val="caseta_de_planta24"/>
      <sheetName val="Mano_de_Obra18"/>
      <sheetName val="Analisis_18"/>
      <sheetName val="Analisis_H_A__18"/>
      <sheetName val="Insumos_sanitarios18"/>
      <sheetName val="Mano_de_Obra_Sanitaria18"/>
      <sheetName val="Analisis_Sanitarios18"/>
      <sheetName val="insumos_ELECT18"/>
      <sheetName val="mano_de_obra_ELECT18"/>
      <sheetName val="anal_elect_18"/>
      <sheetName val="tarifa_equipo18"/>
      <sheetName val="M_O_13"/>
      <sheetName val="PRES_META13"/>
      <sheetName val="PRES_DESCUENTO13"/>
      <sheetName val="PRES_META_CON_APU_LINK13"/>
      <sheetName val="MO_FELO13"/>
      <sheetName val="MO_FELO_(2)13"/>
      <sheetName val="anal_term13"/>
      <sheetName val="LISTADO_INSUMOS_DEL_200013"/>
      <sheetName val="Estado_Financiero24"/>
      <sheetName val="LISTADO_MATERIALES23"/>
      <sheetName val="Análisis_de_Precios23"/>
      <sheetName val="caseta_de_planta23"/>
      <sheetName val="Mano_de_Obra17"/>
      <sheetName val="Analisis_17"/>
      <sheetName val="Analisis_H_A__17"/>
      <sheetName val="Insumos_sanitarios17"/>
      <sheetName val="Mano_de_Obra_Sanitaria17"/>
      <sheetName val="Analisis_Sanitarios17"/>
      <sheetName val="insumos_ELECT17"/>
      <sheetName val="mano_de_obra_ELECT17"/>
      <sheetName val="anal_elect_17"/>
      <sheetName val="tarifa_equipo17"/>
      <sheetName val="M_O_12"/>
      <sheetName val="PRES_META12"/>
      <sheetName val="PRES_DESCUENTO12"/>
      <sheetName val="PRES_META_CON_APU_LINK12"/>
      <sheetName val="MO_FELO12"/>
      <sheetName val="MO_FELO_(2)12"/>
      <sheetName val="anal_term12"/>
      <sheetName val="LISTADO_INSUMOS_DEL_200012"/>
      <sheetName val="Ana-Sanit_12"/>
      <sheetName val="Pu-Sanit_12"/>
      <sheetName val="PU-Elect_12"/>
      <sheetName val="Anal__horm_12"/>
      <sheetName val="M__O__exc_12"/>
      <sheetName val="Ana-elect_12"/>
      <sheetName val="Insumos_materiales12"/>
      <sheetName val="Costos_Mano_de_Obra12"/>
      <sheetName val="med_mov_de_tierras12"/>
      <sheetName val="I_HORMIGON12"/>
      <sheetName val="Análisis_Base12"/>
      <sheetName val="Pres_12"/>
      <sheetName val="Part__No_Ejecutables11"/>
      <sheetName val="M_O_y_Rendimientos11"/>
      <sheetName val="ANALISIS_H-A_12"/>
      <sheetName val="ANALISIS_H-A_5"/>
      <sheetName val="ANALISIS_H-A_2"/>
      <sheetName val="ANALISIS_H-A_3"/>
      <sheetName val="ANALISIS_H-A_4"/>
      <sheetName val="mov__de_tierra3"/>
      <sheetName val="Estado_Financiero18"/>
      <sheetName val="LISTADO_MATERIALES17"/>
      <sheetName val="Análisis_de_Precios17"/>
      <sheetName val="caseta_de_planta17"/>
      <sheetName val="Mano_de_Obra11"/>
      <sheetName val="Analisis_11"/>
      <sheetName val="Analisis_H_A__11"/>
      <sheetName val="Insumos_sanitarios11"/>
      <sheetName val="Mano_de_Obra_Sanitaria11"/>
      <sheetName val="Analisis_Sanitarios11"/>
      <sheetName val="insumos_ELECT11"/>
      <sheetName val="mano_de_obra_ELECT11"/>
      <sheetName val="anal_elect_11"/>
      <sheetName val="tarifa_equipo11"/>
      <sheetName val="anal_term6"/>
      <sheetName val="LISTADO_INSUMOS_DEL_20006"/>
      <sheetName val="Análisis_Base6"/>
      <sheetName val="Ana-Sanit_6"/>
      <sheetName val="Pu-Sanit_6"/>
      <sheetName val="PU-Elect_6"/>
      <sheetName val="Anal__horm_6"/>
      <sheetName val="M__O__exc_6"/>
      <sheetName val="Ana-elect_6"/>
      <sheetName val="Insumos_materiales6"/>
      <sheetName val="Costos_Mano_de_Obra6"/>
      <sheetName val="med_mov_de_tierras6"/>
      <sheetName val="I_HORMIGON6"/>
      <sheetName val="Pres_6"/>
      <sheetName val="ANALISIS_H-A_6"/>
      <sheetName val="Estado_Financiero19"/>
      <sheetName val="LISTADO_MATERIALES18"/>
      <sheetName val="Análisis_de_Precios18"/>
      <sheetName val="caseta_de_planta18"/>
      <sheetName val="Mano_de_Obra12"/>
      <sheetName val="Analisis_12"/>
      <sheetName val="Analisis_H_A__12"/>
      <sheetName val="Insumos_sanitarios12"/>
      <sheetName val="Mano_de_Obra_Sanitaria12"/>
      <sheetName val="Analisis_Sanitarios12"/>
      <sheetName val="insumos_ELECT12"/>
      <sheetName val="mano_de_obra_ELECT12"/>
      <sheetName val="anal_elect_12"/>
      <sheetName val="tarifa_equipo12"/>
      <sheetName val="M_O_7"/>
      <sheetName val="PRES_META7"/>
      <sheetName val="PRES_DESCUENTO7"/>
      <sheetName val="PRES_META_CON_APU_LINK7"/>
      <sheetName val="MO_FELO7"/>
      <sheetName val="MO_FELO_(2)7"/>
      <sheetName val="anal_term7"/>
      <sheetName val="LISTADO_INSUMOS_DEL_20007"/>
      <sheetName val="Análisis_Base7"/>
      <sheetName val="Ana-Sanit_7"/>
      <sheetName val="Pu-Sanit_7"/>
      <sheetName val="PU-Elect_7"/>
      <sheetName val="Anal__horm_7"/>
      <sheetName val="M__O__exc_7"/>
      <sheetName val="Ana-elect_7"/>
      <sheetName val="Insumos_materiales7"/>
      <sheetName val="Costos_Mano_de_Obra7"/>
      <sheetName val="med_mov_de_tierras7"/>
      <sheetName val="I_HORMIGON7"/>
      <sheetName val="Pres_7"/>
      <sheetName val="Part__No_Ejecutables6"/>
      <sheetName val="M_O_y_Rendimientos6"/>
      <sheetName val="ANALISIS_H-A_7"/>
      <sheetName val="Estado_Financiero20"/>
      <sheetName val="LISTADO_MATERIALES19"/>
      <sheetName val="Análisis_de_Precios19"/>
      <sheetName val="caseta_de_planta19"/>
      <sheetName val="Mano_de_Obra13"/>
      <sheetName val="Analisis_13"/>
      <sheetName val="Analisis_H_A__13"/>
      <sheetName val="Insumos_sanitarios13"/>
      <sheetName val="Mano_de_Obra_Sanitaria13"/>
      <sheetName val="Analisis_Sanitarios13"/>
      <sheetName val="insumos_ELECT13"/>
      <sheetName val="mano_de_obra_ELECT13"/>
      <sheetName val="anal_elect_13"/>
      <sheetName val="tarifa_equipo13"/>
      <sheetName val="M_O_8"/>
      <sheetName val="PRES_META8"/>
      <sheetName val="PRES_DESCUENTO8"/>
      <sheetName val="PRES_META_CON_APU_LINK8"/>
      <sheetName val="MO_FELO8"/>
      <sheetName val="MO_FELO_(2)8"/>
      <sheetName val="anal_term8"/>
      <sheetName val="LISTADO_INSUMOS_DEL_20008"/>
      <sheetName val="Análisis_Base8"/>
      <sheetName val="Ana-Sanit_8"/>
      <sheetName val="Pu-Sanit_8"/>
      <sheetName val="PU-Elect_8"/>
      <sheetName val="Anal__horm_8"/>
      <sheetName val="M__O__exc_8"/>
      <sheetName val="Ana-elect_8"/>
      <sheetName val="Insumos_materiales8"/>
      <sheetName val="Costos_Mano_de_Obra8"/>
      <sheetName val="med_mov_de_tierras8"/>
      <sheetName val="I_HORMIGON8"/>
      <sheetName val="Pres_8"/>
      <sheetName val="Part__No_Ejecutables7"/>
      <sheetName val="M_O_y_Rendimientos7"/>
      <sheetName val="ANALISIS_H-A_8"/>
      <sheetName val="Estado_Financiero21"/>
      <sheetName val="LISTADO_MATERIALES20"/>
      <sheetName val="Análisis_de_Precios20"/>
      <sheetName val="caseta_de_planta20"/>
      <sheetName val="Mano_de_Obra14"/>
      <sheetName val="Analisis_14"/>
      <sheetName val="Analisis_H_A__14"/>
      <sheetName val="Insumos_sanitarios14"/>
      <sheetName val="Mano_de_Obra_Sanitaria14"/>
      <sheetName val="Analisis_Sanitarios14"/>
      <sheetName val="insumos_ELECT14"/>
      <sheetName val="mano_de_obra_ELECT14"/>
      <sheetName val="anal_elect_14"/>
      <sheetName val="tarifa_equipo14"/>
      <sheetName val="M_O_9"/>
      <sheetName val="PRES_META9"/>
      <sheetName val="PRES_DESCUENTO9"/>
      <sheetName val="PRES_META_CON_APU_LINK9"/>
      <sheetName val="MO_FELO9"/>
      <sheetName val="MO_FELO_(2)9"/>
      <sheetName val="anal_term9"/>
      <sheetName val="LISTADO_INSUMOS_DEL_20009"/>
      <sheetName val="Análisis_Base9"/>
      <sheetName val="Ana-Sanit_9"/>
      <sheetName val="Pu-Sanit_9"/>
      <sheetName val="PU-Elect_9"/>
      <sheetName val="Anal__horm_9"/>
      <sheetName val="M__O__exc_9"/>
      <sheetName val="Ana-elect_9"/>
      <sheetName val="Insumos_materiales9"/>
      <sheetName val="Costos_Mano_de_Obra9"/>
      <sheetName val="med_mov_de_tierras9"/>
      <sheetName val="I_HORMIGON9"/>
      <sheetName val="Pres_9"/>
      <sheetName val="Part__No_Ejecutables8"/>
      <sheetName val="M_O_y_Rendimientos8"/>
      <sheetName val="ANALISIS_H-A_9"/>
      <sheetName val="Estado_Financiero22"/>
      <sheetName val="LISTADO_MATERIALES21"/>
      <sheetName val="Análisis_de_Precios21"/>
      <sheetName val="caseta_de_planta21"/>
      <sheetName val="Mano_de_Obra15"/>
      <sheetName val="Analisis_15"/>
      <sheetName val="Analisis_H_A__15"/>
      <sheetName val="Insumos_sanitarios15"/>
      <sheetName val="Mano_de_Obra_Sanitaria15"/>
      <sheetName val="Analisis_Sanitarios15"/>
      <sheetName val="insumos_ELECT15"/>
      <sheetName val="mano_de_obra_ELECT15"/>
      <sheetName val="anal_elect_15"/>
      <sheetName val="tarifa_equipo15"/>
      <sheetName val="M_O_10"/>
      <sheetName val="PRES_META10"/>
      <sheetName val="PRES_DESCUENTO10"/>
      <sheetName val="PRES_META_CON_APU_LINK10"/>
      <sheetName val="MO_FELO10"/>
      <sheetName val="MO_FELO_(2)10"/>
      <sheetName val="anal_term10"/>
      <sheetName val="LISTADO_INSUMOS_DEL_200010"/>
      <sheetName val="Análisis_Base10"/>
      <sheetName val="Ana-Sanit_10"/>
      <sheetName val="Pu-Sanit_10"/>
      <sheetName val="PU-Elect_10"/>
      <sheetName val="Anal__horm_10"/>
      <sheetName val="M__O__exc_10"/>
      <sheetName val="Ana-elect_10"/>
      <sheetName val="Insumos_materiales10"/>
      <sheetName val="Costos_Mano_de_Obra10"/>
      <sheetName val="med_mov_de_tierras10"/>
      <sheetName val="I_HORMIGON10"/>
      <sheetName val="Pres_10"/>
      <sheetName val="Part__No_Ejecutables9"/>
      <sheetName val="M_O_y_Rendimientos9"/>
      <sheetName val="ANALISIS_H-A_10"/>
      <sheetName val="Estado_Financiero23"/>
      <sheetName val="LISTADO_MATERIALES22"/>
      <sheetName val="Análisis_de_Precios22"/>
      <sheetName val="caseta_de_planta22"/>
      <sheetName val="Mano_de_Obra16"/>
      <sheetName val="Analisis_16"/>
      <sheetName val="Analisis_H_A__16"/>
      <sheetName val="Insumos_sanitarios16"/>
      <sheetName val="Mano_de_Obra_Sanitaria16"/>
      <sheetName val="Analisis_Sanitarios16"/>
      <sheetName val="insumos_ELECT16"/>
      <sheetName val="mano_de_obra_ELECT16"/>
      <sheetName val="anal_elect_16"/>
      <sheetName val="tarifa_equipo16"/>
      <sheetName val="M_O_11"/>
      <sheetName val="PRES_META11"/>
      <sheetName val="PRES_DESCUENTO11"/>
      <sheetName val="PRES_META_CON_APU_LINK11"/>
      <sheetName val="MO_FELO11"/>
      <sheetName val="MO_FELO_(2)11"/>
      <sheetName val="anal_term11"/>
      <sheetName val="LISTADO_INSUMOS_DEL_200011"/>
      <sheetName val="Análisis_Base11"/>
      <sheetName val="Ana-Sanit_11"/>
      <sheetName val="Pu-Sanit_11"/>
      <sheetName val="PU-Elect_11"/>
      <sheetName val="Anal__horm_11"/>
      <sheetName val="M__O__exc_11"/>
      <sheetName val="Ana-elect_11"/>
      <sheetName val="Insumos_materiales11"/>
      <sheetName val="Costos_Mano_de_Obra11"/>
      <sheetName val="med_mov_de_tierras11"/>
      <sheetName val="I_HORMIGON11"/>
      <sheetName val="Pres_11"/>
      <sheetName val="Part__No_Ejecutables10"/>
      <sheetName val="M_O_y_Rendimientos10"/>
      <sheetName val="ANALISIS_H-A_11"/>
      <sheetName val="mov__de_tierra2"/>
      <sheetName val="Hato_Mayor_Dic_20102"/>
      <sheetName val="ANA_ESPECIFICOS2"/>
      <sheetName val="Análisis_grales2"/>
      <sheetName val="Analisis_Unitarios2"/>
      <sheetName val="Cargas_Sociales2"/>
      <sheetName val="Datos_a_Project2"/>
      <sheetName val="Tarifas_de_Alquiler_de_Equipo2"/>
      <sheetName val="ANALISIS STO DGO"/>
      <sheetName val="Incremento Precios"/>
      <sheetName val="PARTIDAS NUEVAS"/>
      <sheetName val="Los Ángeles (Fase II)"/>
      <sheetName val="Listado Equipos a utilizar"/>
      <sheetName val="ANALISIS ENTREGABLE"/>
      <sheetName val="Análisis_Base14"/>
      <sheetName val="Ana-Sanit_14"/>
      <sheetName val="Pu-Sanit_14"/>
      <sheetName val="PU-Elect_14"/>
      <sheetName val="Anal__horm_14"/>
      <sheetName val="M__O__exc_14"/>
      <sheetName val="Ana-elect_14"/>
      <sheetName val="Insumos_materiales14"/>
      <sheetName val="Costos_Mano_de_Obra14"/>
      <sheetName val="med_mov_de_tierras14"/>
      <sheetName val="I_HORMIGON14"/>
      <sheetName val="Pres_14"/>
      <sheetName val="ANALISIS_H-A_14"/>
      <sheetName val="Part__No_Ejecutables13"/>
      <sheetName val="M_O_y_Rendimientos13"/>
      <sheetName val="Estado_Financiero27"/>
      <sheetName val="LISTADO_MATERIALES26"/>
      <sheetName val="Análisis_de_Precios26"/>
      <sheetName val="caseta_de_planta26"/>
      <sheetName val="Mano_de_Obra20"/>
      <sheetName val="Analisis_20"/>
      <sheetName val="Analisis_H_A__20"/>
      <sheetName val="Insumos_sanitarios20"/>
      <sheetName val="Mano_de_Obra_Sanitaria20"/>
      <sheetName val="Analisis_Sanitarios20"/>
      <sheetName val="insumos_ELECT20"/>
      <sheetName val="mano_de_obra_ELECT20"/>
      <sheetName val="anal_elect_20"/>
      <sheetName val="tarifa_equipo20"/>
      <sheetName val="anal_term15"/>
      <sheetName val="M_O_15"/>
      <sheetName val="PRES_META15"/>
      <sheetName val="PRES_DESCUENTO15"/>
      <sheetName val="PRES_META_CON_APU_LINK15"/>
      <sheetName val="MO_FELO15"/>
      <sheetName val="MO_FELO_(2)15"/>
      <sheetName val="LISTADO_INSUMOS_DEL_200015"/>
      <sheetName val="Análisis_Base15"/>
      <sheetName val="Ana-Sanit_15"/>
      <sheetName val="Pu-Sanit_15"/>
      <sheetName val="PU-Elect_15"/>
      <sheetName val="Anal__horm_15"/>
      <sheetName val="M__O__exc_15"/>
      <sheetName val="Ana-elect_15"/>
      <sheetName val="Insumos_materiales15"/>
      <sheetName val="Costos_Mano_de_Obra15"/>
      <sheetName val="med_mov_de_tierras15"/>
      <sheetName val="I_HORMIGON15"/>
      <sheetName val="Pres_15"/>
      <sheetName val="ANALISIS_H-A_15"/>
      <sheetName val="Part__No_Ejecutables14"/>
      <sheetName val="M_O_y_Rendimientos14"/>
      <sheetName val="Estado_Financiero28"/>
      <sheetName val="LISTADO_MATERIALES27"/>
      <sheetName val="Análisis_de_Precios27"/>
      <sheetName val="caseta_de_planta27"/>
      <sheetName val="Mano_de_Obra21"/>
      <sheetName val="Analisis_21"/>
      <sheetName val="Analisis_H_A__21"/>
      <sheetName val="Insumos_sanitarios21"/>
      <sheetName val="Mano_de_Obra_Sanitaria21"/>
      <sheetName val="Analisis_Sanitarios21"/>
      <sheetName val="insumos_ELECT21"/>
      <sheetName val="mano_de_obra_ELECT21"/>
      <sheetName val="anal_elect_21"/>
      <sheetName val="tarifa_equipo21"/>
      <sheetName val="anal_term16"/>
      <sheetName val="M_O_16"/>
      <sheetName val="PRES_META16"/>
      <sheetName val="PRES_DESCUENTO16"/>
      <sheetName val="PRES_META_CON_APU_LINK16"/>
      <sheetName val="MO_FELO16"/>
      <sheetName val="MO_FELO_(2)16"/>
      <sheetName val="LISTADO_INSUMOS_DEL_200016"/>
      <sheetName val="Análisis_Base16"/>
      <sheetName val="Ana-Sanit_16"/>
      <sheetName val="Pu-Sanit_16"/>
      <sheetName val="PU-Elect_16"/>
      <sheetName val="Anal__horm_16"/>
      <sheetName val="M__O__exc_16"/>
      <sheetName val="Ana-elect_16"/>
      <sheetName val="Insumos_materiales16"/>
      <sheetName val="Costos_Mano_de_Obra16"/>
      <sheetName val="med_mov_de_tierras16"/>
      <sheetName val="I_HORMIGON16"/>
      <sheetName val="Pres_16"/>
      <sheetName val="ANALISIS_H-A_16"/>
      <sheetName val="Part__No_Ejecutables15"/>
      <sheetName val="M_O_y_Rendimientos15"/>
      <sheetName val="Obra de Mano"/>
      <sheetName val="mov__de_tierra5"/>
      <sheetName val="Hato_Mayor_Dic_20103"/>
      <sheetName val="ANA_ESPECIFICOS3"/>
      <sheetName val="Análisis_grales3"/>
      <sheetName val="Analisis_Unitarios3"/>
      <sheetName val="Cargas_Sociales3"/>
      <sheetName val="Datos_a_Project3"/>
      <sheetName val="Tarifas_de_Alquiler_de_Equipo3"/>
      <sheetName val="Estado_Financiero31"/>
      <sheetName val="LISTADO_MATERIALES30"/>
      <sheetName val="Análisis_de_Precios30"/>
      <sheetName val="caseta_de_planta30"/>
      <sheetName val="Mano_de_Obra24"/>
      <sheetName val="Analisis_24"/>
      <sheetName val="Analisis_H_A__24"/>
      <sheetName val="Insumos_sanitarios24"/>
      <sheetName val="Mano_de_Obra_Sanitaria24"/>
      <sheetName val="Analisis_Sanitarios24"/>
      <sheetName val="insumos_ELECT24"/>
      <sheetName val="mano_de_obra_ELECT24"/>
      <sheetName val="anal_elect_24"/>
      <sheetName val="tarifa_equipo24"/>
      <sheetName val="PRES_META19"/>
      <sheetName val="PRES_DESCUENTO19"/>
      <sheetName val="PRES_META_CON_APU_LINK19"/>
      <sheetName val="MO_FELO19"/>
      <sheetName val="MO_FELO_(2)19"/>
      <sheetName val="M_O_19"/>
      <sheetName val="anal_term19"/>
      <sheetName val="LISTADO_INSUMOS_DEL_200019"/>
      <sheetName val="Análisis_Base18"/>
      <sheetName val="Ana-Sanit_18"/>
      <sheetName val="Pu-Sanit_18"/>
      <sheetName val="PU-Elect_18"/>
      <sheetName val="Anal__horm_18"/>
      <sheetName val="M__O__exc_18"/>
      <sheetName val="Ana-elect_18"/>
      <sheetName val="Insumos_materiales18"/>
      <sheetName val="Costos_Mano_de_Obra18"/>
      <sheetName val="med_mov_de_tierras18"/>
      <sheetName val="I_HORMIGON18"/>
      <sheetName val="Part__No_Ejecutables17"/>
      <sheetName val="M_O_y_Rendimientos17"/>
      <sheetName val="Pres_18"/>
      <sheetName val="ANALISIS_H-A_18"/>
      <sheetName val="mov__de_tierra8"/>
      <sheetName val="Hato_Mayor_Dic_20106"/>
      <sheetName val="ANA_ESPECIFICOS6"/>
      <sheetName val="Análisis_grales6"/>
      <sheetName val="Analisis_Unitarios6"/>
      <sheetName val="Cargas_Sociales6"/>
      <sheetName val="Datos_a_Project6"/>
      <sheetName val="Tarifas_de_Alquiler_de_Equipo6"/>
      <sheetName val="ANALISIS_STO_DGO2"/>
      <sheetName val="Incremento_Precios2"/>
      <sheetName val="PARTIDAS_NUEVAS2"/>
      <sheetName val="Los_Ángeles_(Fase_II)2"/>
      <sheetName val="Listado_Equipos_a_utilizar2"/>
      <sheetName val="ANALISIS_ENTREGABLE2"/>
      <sheetName val="Obra_de_Mano2"/>
      <sheetName val="Estado_Financiero29"/>
      <sheetName val="LISTADO_MATERIALES28"/>
      <sheetName val="Análisis_de_Precios28"/>
      <sheetName val="caseta_de_planta28"/>
      <sheetName val="Mano_de_Obra22"/>
      <sheetName val="Analisis_22"/>
      <sheetName val="Analisis_H_A__22"/>
      <sheetName val="Insumos_sanitarios22"/>
      <sheetName val="Mano_de_Obra_Sanitaria22"/>
      <sheetName val="Analisis_Sanitarios22"/>
      <sheetName val="insumos_ELECT22"/>
      <sheetName val="mano_de_obra_ELECT22"/>
      <sheetName val="anal_elect_22"/>
      <sheetName val="tarifa_equipo22"/>
      <sheetName val="M_O_17"/>
      <sheetName val="PRES_META17"/>
      <sheetName val="PRES_DESCUENTO17"/>
      <sheetName val="PRES_META_CON_APU_LINK17"/>
      <sheetName val="MO_FELO17"/>
      <sheetName val="MO_FELO_(2)17"/>
      <sheetName val="anal_term17"/>
      <sheetName val="LISTADO_INSUMOS_DEL_200017"/>
      <sheetName val="mov__de_tierra6"/>
      <sheetName val="Hato_Mayor_Dic_20104"/>
      <sheetName val="ANA_ESPECIFICOS4"/>
      <sheetName val="Análisis_grales4"/>
      <sheetName val="Analisis_Unitarios4"/>
      <sheetName val="Cargas_Sociales4"/>
      <sheetName val="Datos_a_Project4"/>
      <sheetName val="Tarifas_de_Alquiler_de_Equipo4"/>
      <sheetName val="ANALISIS_STO_DGO"/>
      <sheetName val="Incremento_Precios"/>
      <sheetName val="PARTIDAS_NUEVAS"/>
      <sheetName val="Los_Ángeles_(Fase_II)"/>
      <sheetName val="Listado_Equipos_a_utilizar"/>
      <sheetName val="ANALISIS_ENTREGABLE"/>
      <sheetName val="Obra_de_Mano"/>
      <sheetName val="Estado_Financiero30"/>
      <sheetName val="LISTADO_MATERIALES29"/>
      <sheetName val="Análisis_de_Precios29"/>
      <sheetName val="caseta_de_planta29"/>
      <sheetName val="Mano_de_Obra23"/>
      <sheetName val="Analisis_23"/>
      <sheetName val="Analisis_H_A__23"/>
      <sheetName val="Insumos_sanitarios23"/>
      <sheetName val="Mano_de_Obra_Sanitaria23"/>
      <sheetName val="Analisis_Sanitarios23"/>
      <sheetName val="insumos_ELECT23"/>
      <sheetName val="mano_de_obra_ELECT23"/>
      <sheetName val="anal_elect_23"/>
      <sheetName val="tarifa_equipo23"/>
      <sheetName val="M_O_18"/>
      <sheetName val="PRES_META18"/>
      <sheetName val="PRES_DESCUENTO18"/>
      <sheetName val="PRES_META_CON_APU_LINK18"/>
      <sheetName val="MO_FELO18"/>
      <sheetName val="MO_FELO_(2)18"/>
      <sheetName val="anal_term18"/>
      <sheetName val="LISTADO_INSUMOS_DEL_200018"/>
      <sheetName val="Ana-Sanit_17"/>
      <sheetName val="Pu-Sanit_17"/>
      <sheetName val="PU-Elect_17"/>
      <sheetName val="Anal__horm_17"/>
      <sheetName val="M__O__exc_17"/>
      <sheetName val="Ana-elect_17"/>
      <sheetName val="Insumos_materiales17"/>
      <sheetName val="Costos_Mano_de_Obra17"/>
      <sheetName val="med_mov_de_tierras17"/>
      <sheetName val="I_HORMIGON17"/>
      <sheetName val="Análisis_Base17"/>
      <sheetName val="ANALISIS_H-A_17"/>
      <sheetName val="Part__No_Ejecutables16"/>
      <sheetName val="M_O_y_Rendimientos16"/>
      <sheetName val="Pres_17"/>
      <sheetName val="mov__de_tierra7"/>
      <sheetName val="Hato_Mayor_Dic_20105"/>
      <sheetName val="ANA_ESPECIFICOS5"/>
      <sheetName val="Análisis_grales5"/>
      <sheetName val="Analisis_Unitarios5"/>
      <sheetName val="Cargas_Sociales5"/>
      <sheetName val="Datos_a_Project5"/>
      <sheetName val="Tarifas_de_Alquiler_de_Equipo5"/>
      <sheetName val="ANALISIS_STO_DGO1"/>
      <sheetName val="Incremento_Precios1"/>
      <sheetName val="PARTIDAS_NUEVAS1"/>
      <sheetName val="Los_Ángeles_(Fase_II)1"/>
      <sheetName val="Listado_Equipos_a_utilizar1"/>
      <sheetName val="ANALISIS_ENTREGABLE1"/>
      <sheetName val="Obra_de_Mano1"/>
      <sheetName val="Estado_Financiero32"/>
      <sheetName val="LISTADO_MATERIALES31"/>
      <sheetName val="Análisis_de_Precios31"/>
      <sheetName val="caseta_de_planta31"/>
      <sheetName val="Mano_de_Obra25"/>
      <sheetName val="Analisis_25"/>
      <sheetName val="Analisis_H_A__25"/>
      <sheetName val="Insumos_sanitarios25"/>
      <sheetName val="Mano_de_Obra_Sanitaria25"/>
      <sheetName val="Analisis_Sanitarios25"/>
      <sheetName val="insumos_ELECT25"/>
      <sheetName val="mano_de_obra_ELECT25"/>
      <sheetName val="anal_elect_25"/>
      <sheetName val="tarifa_equipo25"/>
      <sheetName val="PRES_META20"/>
      <sheetName val="PRES_DESCUENTO20"/>
      <sheetName val="PRES_META_CON_APU_LINK20"/>
      <sheetName val="MO_FELO20"/>
      <sheetName val="MO_FELO_(2)20"/>
      <sheetName val="M_O_20"/>
      <sheetName val="anal_term20"/>
      <sheetName val="LISTADO_INSUMOS_DEL_200020"/>
      <sheetName val="Análisis_Base19"/>
      <sheetName val="Ana-Sanit_19"/>
      <sheetName val="Pu-Sanit_19"/>
      <sheetName val="PU-Elect_19"/>
      <sheetName val="Anal__horm_19"/>
      <sheetName val="M__O__exc_19"/>
      <sheetName val="Ana-elect_19"/>
      <sheetName val="Insumos_materiales19"/>
      <sheetName val="Costos_Mano_de_Obra19"/>
      <sheetName val="med_mov_de_tierras19"/>
      <sheetName val="I_HORMIGON19"/>
      <sheetName val="Part__No_Ejecutables18"/>
      <sheetName val="M_O_y_Rendimientos18"/>
      <sheetName val="Pres_19"/>
      <sheetName val="ANALISIS_H-A_19"/>
      <sheetName val="mov__de_tierra9"/>
      <sheetName val="Hato_Mayor_Dic_20107"/>
      <sheetName val="ANA_ESPECIFICOS7"/>
      <sheetName val="Análisis_grales7"/>
      <sheetName val="Analisis_Unitarios7"/>
      <sheetName val="Cargas_Sociales7"/>
      <sheetName val="Datos_a_Project7"/>
      <sheetName val="Tarifas_de_Alquiler_de_Equipo7"/>
      <sheetName val="ANALISIS_STO_DGO3"/>
      <sheetName val="Incremento_Precios3"/>
      <sheetName val="PARTIDAS_NUEVAS3"/>
      <sheetName val="Los_Ángeles_(Fase_II)3"/>
      <sheetName val="Listado_Equipos_a_utilizar3"/>
      <sheetName val="ANALISIS_ENTREGABLE3"/>
      <sheetName val="Obra_de_Mano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R_Precios_Ajustado "/>
      <sheetName val="Cubicación"/>
      <sheetName val="Pagos"/>
      <sheetName val="Res-Financiero"/>
      <sheetName val="A"/>
      <sheetName val="Estado_Financiero"/>
      <sheetName val="R_Precios_Ajustado_"/>
      <sheetName val="Estado_Financiero1"/>
      <sheetName val="R_Precios_Ajustado_1"/>
      <sheetName val="Estado_Financiero2"/>
      <sheetName val="R_Precios_Ajustado_2"/>
      <sheetName val="Estado_Financiero3"/>
      <sheetName val="R_Precios_Ajustado_3"/>
      <sheetName val="Estado_Financiero4"/>
      <sheetName val="R_Precios_Ajustado_4"/>
      <sheetName val="Estado_Financiero5"/>
      <sheetName val="R_Precios_Ajustado_5"/>
      <sheetName val="Estado_Financiero7"/>
      <sheetName val="R_Precios_Ajustado_7"/>
      <sheetName val="Estado_Financiero6"/>
      <sheetName val="R_Precios_Ajustado_6"/>
      <sheetName val="Estado_Financiero8"/>
      <sheetName val="R_Precios_Ajustado_8"/>
      <sheetName val="Estado_Financiero9"/>
      <sheetName val="R_Precios_Ajustado_9"/>
      <sheetName val="Estado_Financiero11"/>
      <sheetName val="R_Precios_Ajustado_11"/>
      <sheetName val="Estado_Financiero10"/>
      <sheetName val="R_Precios_Ajustado_10"/>
      <sheetName val="A-BASICOS"/>
      <sheetName val="MOJornal"/>
      <sheetName val="Estado_Financiero12"/>
      <sheetName val="R_Precios_Ajustado_12"/>
      <sheetName val="Estado_Financiero18"/>
      <sheetName val="R_Precios_Ajustado_18"/>
      <sheetName val="Estado_Financiero17"/>
      <sheetName val="R_Precios_Ajustado_17"/>
      <sheetName val="Estado_Financiero16"/>
      <sheetName val="R_Precios_Ajustado_16"/>
      <sheetName val="Estado_Financiero13"/>
      <sheetName val="R_Precios_Ajustado_13"/>
      <sheetName val="Estado_Financiero14"/>
      <sheetName val="R_Precios_Ajustado_14"/>
      <sheetName val="Estado_Financiero15"/>
      <sheetName val="R_Precios_Ajustado_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Obra"/>
      <sheetName val="lista de materiales"/>
      <sheetName val="Análisis costo SEE- KfW"/>
      <sheetName val="Lista P.U."/>
      <sheetName val="Sheet1"/>
      <sheetName val="Sheet2"/>
      <sheetName val="Sheet3"/>
      <sheetName val="lista_de_materiales"/>
      <sheetName val="Mano_Obra"/>
      <sheetName val="Análisis_costo_SEE-_KfW"/>
      <sheetName val="Lista_P_U_"/>
      <sheetName val="lista_de_materiales1"/>
      <sheetName val="Mano_Obra1"/>
      <sheetName val="Análisis_costo_SEE-_KfW1"/>
      <sheetName val="Lista_P_U_1"/>
      <sheetName val="Analisis"/>
      <sheetName val="lista_de_materiales2"/>
      <sheetName val="Mano_Obra2"/>
      <sheetName val="Análisis_costo_SEE-_KfW2"/>
      <sheetName val="Lista_P_U_2"/>
      <sheetName val="lista_de_materiales3"/>
      <sheetName val="Mano_Obra3"/>
      <sheetName val="Análisis_costo_SEE-_KfW3"/>
      <sheetName val="Lista_P_U_3"/>
      <sheetName val="lista_de_materiales4"/>
      <sheetName val="Mano_Obra4"/>
      <sheetName val="Análisis_costo_SEE-_KfW4"/>
      <sheetName val="Lista_P_U_4"/>
      <sheetName val="lista_de_materiales5"/>
      <sheetName val="Mano_Obra5"/>
      <sheetName val="Análisis_costo_SEE-_KfW5"/>
      <sheetName val="Lista_P_U_5"/>
      <sheetName val="listado equipos a utilizar"/>
      <sheetName val="V.Tierras A"/>
      <sheetName val="CUBICACION 11"/>
      <sheetName val="INS"/>
      <sheetName val="Rndmto"/>
      <sheetName val="Analisis Unitarios"/>
      <sheetName val="Cargas Sociales"/>
      <sheetName val="Datos a Project"/>
      <sheetName val="Tarifas de Alquiler de Equipo"/>
      <sheetName val="ana-sanit."/>
      <sheetName val="Ana"/>
      <sheetName val="analisis h-a "/>
      <sheetName val="Jornal"/>
      <sheetName val="Presup."/>
    </sheetNames>
    <sheetDataSet>
      <sheetData sheetId="0" refreshError="1">
        <row r="10">
          <cell r="D10">
            <v>15</v>
          </cell>
        </row>
        <row r="12">
          <cell r="D12">
            <v>45</v>
          </cell>
        </row>
      </sheetData>
      <sheetData sheetId="1">
        <row r="10">
          <cell r="D10">
            <v>15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0">
          <cell r="D10">
            <v>15</v>
          </cell>
        </row>
      </sheetData>
      <sheetData sheetId="9"/>
      <sheetData sheetId="10"/>
      <sheetData sheetId="11"/>
      <sheetData sheetId="12">
        <row r="10">
          <cell r="D10">
            <v>15</v>
          </cell>
        </row>
      </sheetData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ficio A"/>
      <sheetName val="Edificio D"/>
      <sheetName val="Edicio c"/>
      <sheetName val="electr."/>
      <sheetName val="Unv. "/>
      <sheetName val="Presupuesto"/>
      <sheetName val="Volumenes"/>
      <sheetName val="Anal. horm."/>
      <sheetName val="Mat"/>
      <sheetName val="anal term"/>
      <sheetName val="Ana-Sanit."/>
      <sheetName val="Pu-Sanit."/>
      <sheetName val="Ana-Elect"/>
      <sheetName val="PU-Elect."/>
      <sheetName val="anal aire"/>
      <sheetName val="climat."/>
      <sheetName val="Jornal"/>
      <sheetName val="cuantias "/>
      <sheetName val="peso-cuantia"/>
      <sheetName val="planta trata"/>
      <sheetName val="subida materiales"/>
      <sheetName val="Hoja5"/>
      <sheetName val="M. O. exc."/>
      <sheetName val="Hoja3"/>
      <sheetName val="Ana-elect."/>
      <sheetName val="puertas"/>
      <sheetName val="Cubicacion"/>
      <sheetName val="Septicos"/>
      <sheetName val="caseta"/>
      <sheetName val="calcul anal"/>
      <sheetName val="UASD"/>
      <sheetName val="INSUMO"/>
      <sheetName val="Mezcla"/>
      <sheetName val="Hoja2"/>
      <sheetName val="Hoja1"/>
      <sheetName val="A"/>
      <sheetName val="TIPO C 4NIV."/>
      <sheetName val="TIPO I 3NIV."/>
      <sheetName val="TIPO F 3NIV."/>
      <sheetName val="TIPO F 4NIV."/>
      <sheetName val="TIPO I 3NIV(2)"/>
      <sheetName val="Tipo J 3NIV."/>
      <sheetName val="TIPO F 3NIV. (2)"/>
      <sheetName val="Presup."/>
      <sheetName val="Analisis"/>
      <sheetName val="Pres. Adic.Y"/>
      <sheetName val="Ana"/>
      <sheetName val="LISTA DE PRECIO"/>
      <sheetName val="INSUMOS"/>
      <sheetName val="Edificio_A"/>
      <sheetName val="Edificio_D"/>
      <sheetName val="Edicio_c"/>
      <sheetName val="electr_"/>
      <sheetName val="Unv__"/>
      <sheetName val="Anal__horm_"/>
      <sheetName val="anal_term"/>
      <sheetName val="Ana-Sanit_"/>
      <sheetName val="Pu-Sanit_"/>
      <sheetName val="PU-Elect_"/>
      <sheetName val="anal_aire"/>
      <sheetName val="climat_"/>
      <sheetName val="cuantias_"/>
      <sheetName val="planta_trata"/>
      <sheetName val="subida_materiales"/>
      <sheetName val="M__O__exc_"/>
      <sheetName val="Ana-elect_"/>
      <sheetName val="calcul_anal"/>
      <sheetName val="TIPO_C_4NIV_"/>
      <sheetName val="TIPO_I_3NIV_"/>
      <sheetName val="TIPO_F_3NIV_"/>
      <sheetName val="TIPO_F_4NIV_"/>
      <sheetName val="TIPO_I_3NIV(2)"/>
      <sheetName val="Tipo_J_3NIV_"/>
      <sheetName val="TIPO_F_3NIV__(2)"/>
      <sheetName val="Edificio_A1"/>
      <sheetName val="Edificio_D1"/>
      <sheetName val="Edicio_c1"/>
      <sheetName val="electr_1"/>
      <sheetName val="Unv__1"/>
      <sheetName val="Anal__horm_1"/>
      <sheetName val="anal_term1"/>
      <sheetName val="Ana-Sanit_1"/>
      <sheetName val="Pu-Sanit_1"/>
      <sheetName val="PU-Elect_1"/>
      <sheetName val="anal_aire1"/>
      <sheetName val="climat_1"/>
      <sheetName val="cuantias_1"/>
      <sheetName val="planta_trata1"/>
      <sheetName val="subida_materiales1"/>
      <sheetName val="M__O__exc_1"/>
      <sheetName val="Ana-elect_1"/>
      <sheetName val="calcul_anal1"/>
      <sheetName val="TIPO_C_4NIV_1"/>
      <sheetName val="TIPO_I_3NIV_1"/>
      <sheetName val="TIPO_F_3NIV_1"/>
      <sheetName val="TIPO_F_4NIV_1"/>
      <sheetName val="TIPO_I_3NIV(2)1"/>
      <sheetName val="Tipo_J_3NIV_1"/>
      <sheetName val="TIPO_F_3NIV__(2)1"/>
      <sheetName val="MOJornal"/>
      <sheetName val="Estructura Metalica"/>
      <sheetName val="Mano Obra"/>
      <sheetName val="Pres__Adic_Y"/>
      <sheetName val="LISTA_DE_PRECIO"/>
      <sheetName val="Presup_"/>
      <sheetName val="Pres__Adic_Y1"/>
      <sheetName val="LISTA_DE_PRECIO1"/>
      <sheetName val="Presup_1"/>
      <sheetName val="Edificio_A2"/>
      <sheetName val="Edificio_D2"/>
      <sheetName val="Edicio_c2"/>
      <sheetName val="electr_2"/>
      <sheetName val="Unv__2"/>
      <sheetName val="Anal__horm_2"/>
      <sheetName val="anal_term2"/>
      <sheetName val="Ana-Sanit_2"/>
      <sheetName val="Pu-Sanit_2"/>
      <sheetName val="PU-Elect_2"/>
      <sheetName val="anal_aire2"/>
      <sheetName val="climat_2"/>
      <sheetName val="cuantias_2"/>
      <sheetName val="planta_trata2"/>
      <sheetName val="subida_materiales2"/>
      <sheetName val="M__O__exc_2"/>
      <sheetName val="Ana-elect_2"/>
      <sheetName val="calcul_anal2"/>
      <sheetName val="TIPO_C_4NIV_2"/>
      <sheetName val="TIPO_I_3NIV_2"/>
      <sheetName val="TIPO_F_3NIV_2"/>
      <sheetName val="TIPO_F_4NIV_2"/>
      <sheetName val="TIPO_I_3NIV(2)2"/>
      <sheetName val="Tipo_J_3NIV_2"/>
      <sheetName val="TIPO_F_3NIV__(2)2"/>
      <sheetName val="Pres__Adic_Y2"/>
      <sheetName val="LISTA_DE_PRECIO2"/>
      <sheetName val="Presup_2"/>
      <sheetName val="Edificio_A3"/>
      <sheetName val="Edificio_D3"/>
      <sheetName val="Edicio_c3"/>
      <sheetName val="electr_3"/>
      <sheetName val="Unv__3"/>
      <sheetName val="Anal__horm_3"/>
      <sheetName val="anal_term3"/>
      <sheetName val="Ana-Sanit_3"/>
      <sheetName val="Pu-Sanit_3"/>
      <sheetName val="PU-Elect_3"/>
      <sheetName val="anal_aire3"/>
      <sheetName val="climat_3"/>
      <sheetName val="cuantias_3"/>
      <sheetName val="planta_trata3"/>
      <sheetName val="subida_materiales3"/>
      <sheetName val="M__O__exc_3"/>
      <sheetName val="Ana-elect_3"/>
      <sheetName val="calcul_anal3"/>
      <sheetName val="TIPO_C_4NIV_3"/>
      <sheetName val="TIPO_I_3NIV_3"/>
      <sheetName val="TIPO_F_3NIV_3"/>
      <sheetName val="TIPO_F_4NIV_3"/>
      <sheetName val="TIPO_I_3NIV(2)3"/>
      <sheetName val="Tipo_J_3NIV_3"/>
      <sheetName val="TIPO_F_3NIV__(2)3"/>
      <sheetName val="Pres__Adic_Y3"/>
      <sheetName val="LISTA_DE_PRECIO3"/>
      <sheetName val="Presup_3"/>
      <sheetName val="Edificio_A4"/>
      <sheetName val="Edificio_D4"/>
      <sheetName val="Edicio_c4"/>
      <sheetName val="electr_4"/>
      <sheetName val="Unv__4"/>
      <sheetName val="Anal__horm_4"/>
      <sheetName val="anal_term4"/>
      <sheetName val="Ana-Sanit_4"/>
      <sheetName val="Pu-Sanit_4"/>
      <sheetName val="PU-Elect_4"/>
      <sheetName val="anal_aire4"/>
      <sheetName val="climat_4"/>
      <sheetName val="cuantias_4"/>
      <sheetName val="planta_trata4"/>
      <sheetName val="subida_materiales4"/>
      <sheetName val="M__O__exc_4"/>
      <sheetName val="Ana-elect_4"/>
      <sheetName val="calcul_anal4"/>
      <sheetName val="TIPO_C_4NIV_4"/>
      <sheetName val="TIPO_I_3NIV_4"/>
      <sheetName val="TIPO_F_3NIV_4"/>
      <sheetName val="TIPO_F_4NIV_4"/>
      <sheetName val="TIPO_I_3NIV(2)4"/>
      <sheetName val="Tipo_J_3NIV_4"/>
      <sheetName val="TIPO_F_3NIV__(2)4"/>
      <sheetName val="Pres__Adic_Y4"/>
      <sheetName val="LISTA_DE_PRECIO4"/>
      <sheetName val="Presup_4"/>
      <sheetName val="Edificio_A5"/>
      <sheetName val="Edificio_D5"/>
      <sheetName val="Edicio_c5"/>
      <sheetName val="electr_5"/>
      <sheetName val="Unv__5"/>
      <sheetName val="Anal__horm_5"/>
      <sheetName val="anal_term5"/>
      <sheetName val="Ana-Sanit_5"/>
      <sheetName val="Pu-Sanit_5"/>
      <sheetName val="PU-Elect_5"/>
      <sheetName val="anal_aire5"/>
      <sheetName val="climat_5"/>
      <sheetName val="cuantias_5"/>
      <sheetName val="planta_trata5"/>
      <sheetName val="subida_materiales5"/>
      <sheetName val="M__O__exc_5"/>
      <sheetName val="Ana-elect_5"/>
      <sheetName val="calcul_anal5"/>
      <sheetName val="TIPO_C_4NIV_5"/>
      <sheetName val="TIPO_I_3NIV_5"/>
      <sheetName val="TIPO_F_3NIV_5"/>
      <sheetName val="TIPO_F_4NIV_5"/>
      <sheetName val="TIPO_I_3NIV(2)5"/>
      <sheetName val="Tipo_J_3NIV_5"/>
      <sheetName val="TIPO_F_3NIV__(2)5"/>
      <sheetName val="Pres__Adic_Y5"/>
      <sheetName val="LISTA_DE_PRECIO5"/>
      <sheetName val="Presup_5"/>
      <sheetName val="PVC"/>
      <sheetName val="V.Tierras A"/>
      <sheetName val="PRE Desvio Alcant.  Potable"/>
      <sheetName val="Mano_Obra"/>
      <sheetName val="Mano_Obra1"/>
      <sheetName val="Mano_Obra2"/>
      <sheetName val="Mano_Obra3"/>
      <sheetName val="Mano_Obra4"/>
      <sheetName val="Mano_Obra5"/>
      <sheetName val="Desembolso de Caja"/>
      <sheetName val="Precio"/>
      <sheetName val="Datos"/>
      <sheetName val="Ana. blocks y termin."/>
      <sheetName val="Costos Mano de Obra"/>
      <sheetName val="Insumos materiales"/>
      <sheetName val="Ana. Horm mexc mort"/>
      <sheetName val="INS"/>
      <sheetName val="Rndmto"/>
      <sheetName val="m.o."/>
      <sheetName val="Análisis de Precios"/>
      <sheetName val="R.A.U."/>
      <sheetName val="MO"/>
      <sheetName val=""/>
      <sheetName val="INSU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gonzalo"/>
      <sheetName val="Analisis (1)"/>
      <sheetName val="Materiales"/>
      <sheetName val="Mano de Obra"/>
      <sheetName val="MOCuadrillas"/>
      <sheetName val="Analisis Unitarios"/>
      <sheetName val="Cargas Sociales"/>
      <sheetName val="Datos a Project"/>
      <sheetName val="analisis de pu"/>
      <sheetName val="Tarifas de Alquiler de Equipo"/>
      <sheetName val="CUBICACION "/>
      <sheetName val="Edificio_A6"/>
      <sheetName val="Edificio_D6"/>
      <sheetName val="Edicio_c6"/>
      <sheetName val="electr_6"/>
      <sheetName val="Unv__6"/>
      <sheetName val="Anal__horm_6"/>
      <sheetName val="anal_term6"/>
      <sheetName val="Ana-Sanit_6"/>
      <sheetName val="Pu-Sanit_6"/>
      <sheetName val="PU-Elect_6"/>
      <sheetName val="anal_aire6"/>
      <sheetName val="climat_6"/>
      <sheetName val="cuantias_6"/>
      <sheetName val="planta_trata6"/>
      <sheetName val="subida_materiales6"/>
      <sheetName val="M__O__exc_6"/>
      <sheetName val="Ana-elect_6"/>
      <sheetName val="calcul_anal6"/>
      <sheetName val="TIPO_C_4NIV_6"/>
      <sheetName val="TIPO_I_3NIV_6"/>
      <sheetName val="TIPO_F_3NIV_6"/>
      <sheetName val="TIPO_F_4NIV_6"/>
      <sheetName val="TIPO_I_3NIV(2)6"/>
      <sheetName val="Tipo_J_3NIV_6"/>
      <sheetName val="TIPO_F_3NIV__(2)6"/>
      <sheetName val="Pres__Adic_Y6"/>
      <sheetName val="LISTA_DE_PRECIO6"/>
      <sheetName val="Presup_6"/>
      <sheetName val="Estructura_Metalica"/>
      <sheetName val="Mano_Obra6"/>
      <sheetName val="V_Tierras_A"/>
      <sheetName val="PRE_Desvio_Alcant___Potable"/>
      <sheetName val="Desembolso_de_Caja"/>
      <sheetName val="Ana__blocks_y_termin_"/>
      <sheetName val="Costos_Mano_de_Obra"/>
      <sheetName val="Insumos_materiales"/>
      <sheetName val="Ana__Horm_mexc_mort"/>
      <sheetName val="m_o_"/>
      <sheetName val="Análisis_de_Precios"/>
      <sheetName val="R_A_U_"/>
      <sheetName val="PRES_META"/>
      <sheetName val="PRES_DESCUENTO"/>
      <sheetName val="PRES_META_CON_APU_LINK"/>
      <sheetName val="MO_FELO"/>
      <sheetName val="MO_FELO_(2)"/>
      <sheetName val="Analisis_(1)"/>
      <sheetName val="Mano_de_Obra"/>
      <sheetName val="Analisis_Unitarios"/>
      <sheetName val="Cargas_Sociales"/>
      <sheetName val="Datos_a_Project"/>
      <sheetName val="analisis_de_pu"/>
      <sheetName val="Tarifas_de_Alquiler_de_Equipo"/>
      <sheetName val="CUBICACION_"/>
      <sheetName val="Edificio_A7"/>
      <sheetName val="Edificio_D7"/>
      <sheetName val="Edicio_c7"/>
      <sheetName val="electr_7"/>
      <sheetName val="Unv__7"/>
      <sheetName val="Anal__horm_7"/>
      <sheetName val="anal_term7"/>
      <sheetName val="Ana-Sanit_7"/>
      <sheetName val="Pu-Sanit_7"/>
      <sheetName val="PU-Elect_7"/>
      <sheetName val="anal_aire7"/>
      <sheetName val="climat_7"/>
      <sheetName val="cuantias_7"/>
      <sheetName val="planta_trata7"/>
      <sheetName val="subida_materiales7"/>
      <sheetName val="M__O__exc_7"/>
      <sheetName val="Ana-elect_7"/>
      <sheetName val="calcul_anal7"/>
      <sheetName val="TIPO_C_4NIV_7"/>
      <sheetName val="TIPO_I_3NIV_7"/>
      <sheetName val="TIPO_F_3NIV_7"/>
      <sheetName val="TIPO_F_4NIV_7"/>
      <sheetName val="TIPO_I_3NIV(2)7"/>
      <sheetName val="Tipo_J_3NIV_7"/>
      <sheetName val="TIPO_F_3NIV__(2)7"/>
      <sheetName val="Pres__Adic_Y7"/>
      <sheetName val="LISTA_DE_PRECIO7"/>
      <sheetName val="Presup_7"/>
      <sheetName val="Estructura_Metalica1"/>
      <sheetName val="Mano_Obra7"/>
      <sheetName val="V_Tierras_A1"/>
      <sheetName val="PRE_Desvio_Alcant___Potable1"/>
      <sheetName val="Desembolso_de_Caja1"/>
      <sheetName val="Ana__blocks_y_termin_1"/>
      <sheetName val="Costos_Mano_de_Obra1"/>
      <sheetName val="Insumos_materiales1"/>
      <sheetName val="Ana__Horm_mexc_mort1"/>
      <sheetName val="R_A_U_1"/>
      <sheetName val="m_o_1"/>
      <sheetName val="Análisis_de_Precios1"/>
      <sheetName val="PRES_META1"/>
      <sheetName val="PRES_DESCUENTO1"/>
      <sheetName val="PRES_META_CON_APU_LINK1"/>
      <sheetName val="MO_FELO1"/>
      <sheetName val="MO_FELO_(2)1"/>
      <sheetName val="Analisis_(1)1"/>
      <sheetName val="Mano_de_Obra1"/>
      <sheetName val="Analisis_Unitarios1"/>
      <sheetName val="Cargas_Sociales1"/>
      <sheetName val="Datos_a_Project1"/>
      <sheetName val="analisis_de_pu1"/>
      <sheetName val="Tarifas_de_Alquiler_de_Equipo1"/>
      <sheetName val="CUBICACION_1"/>
      <sheetName val="Ana-Basic"/>
      <sheetName val="ins 2"/>
      <sheetName val="San Pedro-Romana"/>
      <sheetName val="Villa Hermosa"/>
      <sheetName val="ins_2"/>
      <sheetName val="San_Pedro-Romana"/>
      <sheetName val="Villa_Hermosa"/>
      <sheetName val="ins_21"/>
      <sheetName val="San_Pedro-Romana1"/>
      <sheetName val="Villa_Hermosa1"/>
      <sheetName val="Edificio_A17"/>
      <sheetName val="Edificio_D17"/>
      <sheetName val="Edicio_c17"/>
      <sheetName val="electr_17"/>
      <sheetName val="Unv__17"/>
      <sheetName val="Anal__horm_17"/>
      <sheetName val="anal_term17"/>
      <sheetName val="Ana-Sanit_17"/>
      <sheetName val="Pu-Sanit_17"/>
      <sheetName val="PU-Elect_17"/>
      <sheetName val="anal_aire17"/>
      <sheetName val="climat_17"/>
      <sheetName val="cuantias_17"/>
      <sheetName val="planta_trata17"/>
      <sheetName val="subida_materiales17"/>
      <sheetName val="M__O__exc_17"/>
      <sheetName val="Ana-elect_17"/>
      <sheetName val="calcul_anal17"/>
      <sheetName val="TIPO_C_4NIV_17"/>
      <sheetName val="TIPO_I_3NIV_17"/>
      <sheetName val="TIPO_F_3NIV_17"/>
      <sheetName val="TIPO_F_4NIV_17"/>
      <sheetName val="TIPO_I_3NIV(2)17"/>
      <sheetName val="Tipo_J_3NIV_17"/>
      <sheetName val="TIPO_F_3NIV__(2)17"/>
      <sheetName val="Presup_17"/>
      <sheetName val="Pres__Adic_Y17"/>
      <sheetName val="LISTA_DE_PRECIO17"/>
      <sheetName val="Estructura_Metalica11"/>
      <sheetName val="Mano_Obra17"/>
      <sheetName val="V_Tierras_A11"/>
      <sheetName val="PRE_Desvio_Alcant___Potable11"/>
      <sheetName val="Edificio_A16"/>
      <sheetName val="Edificio_D16"/>
      <sheetName val="Edicio_c16"/>
      <sheetName val="electr_16"/>
      <sheetName val="Unv__16"/>
      <sheetName val="Anal__horm_16"/>
      <sheetName val="anal_term16"/>
      <sheetName val="Ana-Sanit_16"/>
      <sheetName val="Pu-Sanit_16"/>
      <sheetName val="PU-Elect_16"/>
      <sheetName val="anal_aire16"/>
      <sheetName val="climat_16"/>
      <sheetName val="cuantias_16"/>
      <sheetName val="planta_trata16"/>
      <sheetName val="subida_materiales16"/>
      <sheetName val="M__O__exc_16"/>
      <sheetName val="Ana-elect_16"/>
      <sheetName val="calcul_anal16"/>
      <sheetName val="TIPO_C_4NIV_16"/>
      <sheetName val="TIPO_I_3NIV_16"/>
      <sheetName val="TIPO_F_3NIV_16"/>
      <sheetName val="TIPO_F_4NIV_16"/>
      <sheetName val="TIPO_I_3NIV(2)16"/>
      <sheetName val="Tipo_J_3NIV_16"/>
      <sheetName val="TIPO_F_3NIV__(2)16"/>
      <sheetName val="Pres__Adic_Y16"/>
      <sheetName val="LISTA_DE_PRECIO16"/>
      <sheetName val="Presup_16"/>
      <sheetName val="Estructura_Metalica10"/>
      <sheetName val="Mano_Obra16"/>
      <sheetName val="V_Tierras_A10"/>
      <sheetName val="PRE_Desvio_Alcant___Potable10"/>
      <sheetName val="Desembolso_de_Caja10"/>
      <sheetName val="Ana__blocks_y_termin_10"/>
      <sheetName val="Costos_Mano_de_Obra10"/>
      <sheetName val="Insumos_materiales10"/>
      <sheetName val="Ana__Horm_mexc_mort10"/>
      <sheetName val="m_o_10"/>
      <sheetName val="Análisis_de_Precios10"/>
      <sheetName val="R_A_U_10"/>
      <sheetName val="PRES_META10"/>
      <sheetName val="PRES_DESCUENTO10"/>
      <sheetName val="PRES_META_CON_APU_LINK10"/>
      <sheetName val="MO_FELO10"/>
      <sheetName val="MO_FELO_(2)10"/>
      <sheetName val="Analisis_(1)10"/>
      <sheetName val="Mano_de_Obra10"/>
      <sheetName val="Analisis_Unitarios10"/>
      <sheetName val="Cargas_Sociales10"/>
      <sheetName val="Datos_a_Project10"/>
      <sheetName val="analisis_de_pu10"/>
      <sheetName val="Tarifas_de_Alquiler_de_Equipo10"/>
      <sheetName val="CUBICACION_10"/>
      <sheetName val="Edificio_A11"/>
      <sheetName val="Edificio_D11"/>
      <sheetName val="Edicio_c11"/>
      <sheetName val="electr_11"/>
      <sheetName val="Unv__11"/>
      <sheetName val="Anal__horm_11"/>
      <sheetName val="anal_term11"/>
      <sheetName val="Ana-Sanit_11"/>
      <sheetName val="Pu-Sanit_11"/>
      <sheetName val="PU-Elect_11"/>
      <sheetName val="anal_aire11"/>
      <sheetName val="climat_11"/>
      <sheetName val="cuantias_11"/>
      <sheetName val="planta_trata11"/>
      <sheetName val="subida_materiales11"/>
      <sheetName val="M__O__exc_11"/>
      <sheetName val="Ana-elect_11"/>
      <sheetName val="calcul_anal11"/>
      <sheetName val="TIPO_C_4NIV_11"/>
      <sheetName val="TIPO_I_3NIV_11"/>
      <sheetName val="TIPO_F_3NIV_11"/>
      <sheetName val="TIPO_F_4NIV_11"/>
      <sheetName val="TIPO_I_3NIV(2)11"/>
      <sheetName val="Tipo_J_3NIV_11"/>
      <sheetName val="TIPO_F_3NIV__(2)11"/>
      <sheetName val="Presup_11"/>
      <sheetName val="Pres__Adic_Y11"/>
      <sheetName val="LISTA_DE_PRECIO11"/>
      <sheetName val="Estructura_Metalica5"/>
      <sheetName val="Mano_Obra11"/>
      <sheetName val="Desembolso_de_Caja5"/>
      <sheetName val="V_Tierras_A5"/>
      <sheetName val="PRE_Desvio_Alcant___Potable5"/>
      <sheetName val="Ana__blocks_y_termin_5"/>
      <sheetName val="Costos_Mano_de_Obra5"/>
      <sheetName val="Insumos_materiales5"/>
      <sheetName val="Ana__Horm_mexc_mort5"/>
      <sheetName val="m_o_5"/>
      <sheetName val="Análisis_de_Precios5"/>
      <sheetName val="R_A_U_5"/>
      <sheetName val="PRES_META5"/>
      <sheetName val="PRES_DESCUENTO5"/>
      <sheetName val="PRES_META_CON_APU_LINK5"/>
      <sheetName val="MO_FELO5"/>
      <sheetName val="MO_FELO_(2)5"/>
      <sheetName val="Analisis_(1)5"/>
      <sheetName val="Mano_de_Obra5"/>
      <sheetName val="Analisis_Unitarios5"/>
      <sheetName val="Cargas_Sociales5"/>
      <sheetName val="Datos_a_Project5"/>
      <sheetName val="analisis_de_pu5"/>
      <sheetName val="Tarifas_de_Alquiler_de_Equipo5"/>
      <sheetName val="CUBICACION_5"/>
      <sheetName val="Edificio_A8"/>
      <sheetName val="Edificio_D8"/>
      <sheetName val="Edicio_c8"/>
      <sheetName val="electr_8"/>
      <sheetName val="Unv__8"/>
      <sheetName val="Anal__horm_8"/>
      <sheetName val="anal_term8"/>
      <sheetName val="Ana-Sanit_8"/>
      <sheetName val="Pu-Sanit_8"/>
      <sheetName val="PU-Elect_8"/>
      <sheetName val="anal_aire8"/>
      <sheetName val="climat_8"/>
      <sheetName val="cuantias_8"/>
      <sheetName val="planta_trata8"/>
      <sheetName val="subida_materiales8"/>
      <sheetName val="M__O__exc_8"/>
      <sheetName val="Ana-elect_8"/>
      <sheetName val="calcul_anal8"/>
      <sheetName val="TIPO_C_4NIV_8"/>
      <sheetName val="TIPO_I_3NIV_8"/>
      <sheetName val="TIPO_F_3NIV_8"/>
      <sheetName val="TIPO_F_4NIV_8"/>
      <sheetName val="TIPO_I_3NIV(2)8"/>
      <sheetName val="Tipo_J_3NIV_8"/>
      <sheetName val="TIPO_F_3NIV__(2)8"/>
      <sheetName val="Pres__Adic_Y8"/>
      <sheetName val="LISTA_DE_PRECIO8"/>
      <sheetName val="Presup_8"/>
      <sheetName val="Estructura_Metalica2"/>
      <sheetName val="Mano_Obra8"/>
      <sheetName val="V_Tierras_A2"/>
      <sheetName val="PRE_Desvio_Alcant___Potable2"/>
      <sheetName val="Desembolso_de_Caja2"/>
      <sheetName val="Ana__blocks_y_termin_2"/>
      <sheetName val="Costos_Mano_de_Obra2"/>
      <sheetName val="Insumos_materiales2"/>
      <sheetName val="Ana__Horm_mexc_mort2"/>
      <sheetName val="R_A_U_2"/>
      <sheetName val="m_o_2"/>
      <sheetName val="Análisis_de_Precios2"/>
      <sheetName val="PRES_META2"/>
      <sheetName val="PRES_DESCUENTO2"/>
      <sheetName val="PRES_META_CON_APU_LINK2"/>
      <sheetName val="MO_FELO2"/>
      <sheetName val="MO_FELO_(2)2"/>
      <sheetName val="Analisis_(1)2"/>
      <sheetName val="Mano_de_Obra2"/>
      <sheetName val="Analisis_Unitarios2"/>
      <sheetName val="Cargas_Sociales2"/>
      <sheetName val="Datos_a_Project2"/>
      <sheetName val="analisis_de_pu2"/>
      <sheetName val="Tarifas_de_Alquiler_de_Equipo2"/>
      <sheetName val="CUBICACION_2"/>
      <sheetName val="Edificio_A9"/>
      <sheetName val="Edificio_D9"/>
      <sheetName val="Edicio_c9"/>
      <sheetName val="electr_9"/>
      <sheetName val="Unv__9"/>
      <sheetName val="Anal__horm_9"/>
      <sheetName val="anal_term9"/>
      <sheetName val="Ana-Sanit_9"/>
      <sheetName val="Pu-Sanit_9"/>
      <sheetName val="PU-Elect_9"/>
      <sheetName val="anal_aire9"/>
      <sheetName val="climat_9"/>
      <sheetName val="cuantias_9"/>
      <sheetName val="planta_trata9"/>
      <sheetName val="subida_materiales9"/>
      <sheetName val="M__O__exc_9"/>
      <sheetName val="Ana-elect_9"/>
      <sheetName val="calcul_anal9"/>
      <sheetName val="TIPO_C_4NIV_9"/>
      <sheetName val="TIPO_I_3NIV_9"/>
      <sheetName val="TIPO_F_3NIV_9"/>
      <sheetName val="TIPO_F_4NIV_9"/>
      <sheetName val="TIPO_I_3NIV(2)9"/>
      <sheetName val="Tipo_J_3NIV_9"/>
      <sheetName val="TIPO_F_3NIV__(2)9"/>
      <sheetName val="Presup_9"/>
      <sheetName val="Pres__Adic_Y9"/>
      <sheetName val="LISTA_DE_PRECIO9"/>
      <sheetName val="Estructura_Metalica3"/>
      <sheetName val="Mano_Obra9"/>
      <sheetName val="Desembolso_de_Caja3"/>
      <sheetName val="V_Tierras_A3"/>
      <sheetName val="PRE_Desvio_Alcant___Potable3"/>
      <sheetName val="Ana__blocks_y_termin_3"/>
      <sheetName val="Costos_Mano_de_Obra3"/>
      <sheetName val="Insumos_materiales3"/>
      <sheetName val="Ana__Horm_mexc_mort3"/>
      <sheetName val="m_o_3"/>
      <sheetName val="Análisis_de_Precios3"/>
      <sheetName val="R_A_U_3"/>
      <sheetName val="PRES_META3"/>
      <sheetName val="PRES_DESCUENTO3"/>
      <sheetName val="PRES_META_CON_APU_LINK3"/>
      <sheetName val="MO_FELO3"/>
      <sheetName val="MO_FELO_(2)3"/>
      <sheetName val="Analisis_(1)3"/>
      <sheetName val="Mano_de_Obra3"/>
      <sheetName val="Analisis_Unitarios3"/>
      <sheetName val="Cargas_Sociales3"/>
      <sheetName val="Datos_a_Project3"/>
      <sheetName val="analisis_de_pu3"/>
      <sheetName val="Tarifas_de_Alquiler_de_Equipo3"/>
      <sheetName val="CUBICACION_3"/>
      <sheetName val="Edificio_A10"/>
      <sheetName val="Edificio_D10"/>
      <sheetName val="Edicio_c10"/>
      <sheetName val="electr_10"/>
      <sheetName val="Unv__10"/>
      <sheetName val="Anal__horm_10"/>
      <sheetName val="anal_term10"/>
      <sheetName val="Ana-Sanit_10"/>
      <sheetName val="Pu-Sanit_10"/>
      <sheetName val="PU-Elect_10"/>
      <sheetName val="anal_aire10"/>
      <sheetName val="climat_10"/>
      <sheetName val="cuantias_10"/>
      <sheetName val="planta_trata10"/>
      <sheetName val="subida_materiales10"/>
      <sheetName val="M__O__exc_10"/>
      <sheetName val="Ana-elect_10"/>
      <sheetName val="calcul_anal10"/>
      <sheetName val="TIPO_C_4NIV_10"/>
      <sheetName val="TIPO_I_3NIV_10"/>
      <sheetName val="TIPO_F_3NIV_10"/>
      <sheetName val="TIPO_F_4NIV_10"/>
      <sheetName val="TIPO_I_3NIV(2)10"/>
      <sheetName val="Tipo_J_3NIV_10"/>
      <sheetName val="TIPO_F_3NIV__(2)10"/>
      <sheetName val="Presup_10"/>
      <sheetName val="Pres__Adic_Y10"/>
      <sheetName val="LISTA_DE_PRECIO10"/>
      <sheetName val="Estructura_Metalica4"/>
      <sheetName val="Mano_Obra10"/>
      <sheetName val="Desembolso_de_Caja4"/>
      <sheetName val="V_Tierras_A4"/>
      <sheetName val="PRE_Desvio_Alcant___Potable4"/>
      <sheetName val="Ana__blocks_y_termin_4"/>
      <sheetName val="Costos_Mano_de_Obra4"/>
      <sheetName val="Insumos_materiales4"/>
      <sheetName val="Ana__Horm_mexc_mort4"/>
      <sheetName val="m_o_4"/>
      <sheetName val="Análisis_de_Precios4"/>
      <sheetName val="R_A_U_4"/>
      <sheetName val="PRES_META4"/>
      <sheetName val="PRES_DESCUENTO4"/>
      <sheetName val="PRES_META_CON_APU_LINK4"/>
      <sheetName val="MO_FELO4"/>
      <sheetName val="MO_FELO_(2)4"/>
      <sheetName val="Analisis_(1)4"/>
      <sheetName val="Mano_de_Obra4"/>
      <sheetName val="Analisis_Unitarios4"/>
      <sheetName val="Cargas_Sociales4"/>
      <sheetName val="Datos_a_Project4"/>
      <sheetName val="analisis_de_pu4"/>
      <sheetName val="Tarifas_de_Alquiler_de_Equipo4"/>
      <sheetName val="CUBICACION_4"/>
      <sheetName val="Edificio_A12"/>
      <sheetName val="Edificio_D12"/>
      <sheetName val="Edicio_c12"/>
      <sheetName val="electr_12"/>
      <sheetName val="Unv__12"/>
      <sheetName val="Anal__horm_12"/>
      <sheetName val="anal_term12"/>
      <sheetName val="Ana-Sanit_12"/>
      <sheetName val="Pu-Sanit_12"/>
      <sheetName val="PU-Elect_12"/>
      <sheetName val="anal_aire12"/>
      <sheetName val="climat_12"/>
      <sheetName val="cuantias_12"/>
      <sheetName val="planta_trata12"/>
      <sheetName val="subida_materiales12"/>
      <sheetName val="M__O__exc_12"/>
      <sheetName val="Ana-elect_12"/>
      <sheetName val="calcul_anal12"/>
      <sheetName val="TIPO_C_4NIV_12"/>
      <sheetName val="TIPO_I_3NIV_12"/>
      <sheetName val="TIPO_F_3NIV_12"/>
      <sheetName val="TIPO_F_4NIV_12"/>
      <sheetName val="TIPO_I_3NIV(2)12"/>
      <sheetName val="Tipo_J_3NIV_12"/>
      <sheetName val="TIPO_F_3NIV__(2)12"/>
      <sheetName val="Pres__Adic_Y12"/>
      <sheetName val="LISTA_DE_PRECIO12"/>
      <sheetName val="Presup_12"/>
      <sheetName val="Estructura_Metalica6"/>
      <sheetName val="Mano_Obra12"/>
      <sheetName val="V_Tierras_A6"/>
      <sheetName val="PRE_Desvio_Alcant___Potable6"/>
      <sheetName val="Desembolso_de_Caja6"/>
      <sheetName val="Ana__blocks_y_termin_6"/>
      <sheetName val="Costos_Mano_de_Obra6"/>
      <sheetName val="Insumos_materiales6"/>
      <sheetName val="Ana__Horm_mexc_mort6"/>
      <sheetName val="R_A_U_6"/>
      <sheetName val="m_o_6"/>
      <sheetName val="Análisis_de_Precios6"/>
      <sheetName val="PRES_META6"/>
      <sheetName val="PRES_DESCUENTO6"/>
      <sheetName val="PRES_META_CON_APU_LINK6"/>
      <sheetName val="MO_FELO6"/>
      <sheetName val="MO_FELO_(2)6"/>
      <sheetName val="Analisis_(1)6"/>
      <sheetName val="Mano_de_Obra6"/>
      <sheetName val="Analisis_Unitarios6"/>
      <sheetName val="Cargas_Sociales6"/>
      <sheetName val="Datos_a_Project6"/>
      <sheetName val="analisis_de_pu6"/>
      <sheetName val="Tarifas_de_Alquiler_de_Equipo6"/>
      <sheetName val="CUBICACION_6"/>
      <sheetName val="Edificio_A13"/>
      <sheetName val="Edificio_D13"/>
      <sheetName val="Edicio_c13"/>
      <sheetName val="electr_13"/>
      <sheetName val="Unv__13"/>
      <sheetName val="Anal__horm_13"/>
      <sheetName val="anal_term13"/>
      <sheetName val="Ana-Sanit_13"/>
      <sheetName val="Pu-Sanit_13"/>
      <sheetName val="PU-Elect_13"/>
      <sheetName val="anal_aire13"/>
      <sheetName val="climat_13"/>
      <sheetName val="cuantias_13"/>
      <sheetName val="planta_trata13"/>
      <sheetName val="subida_materiales13"/>
      <sheetName val="M__O__exc_13"/>
      <sheetName val="Ana-elect_13"/>
      <sheetName val="calcul_anal13"/>
      <sheetName val="TIPO_C_4NIV_13"/>
      <sheetName val="TIPO_I_3NIV_13"/>
      <sheetName val="TIPO_F_3NIV_13"/>
      <sheetName val="TIPO_F_4NIV_13"/>
      <sheetName val="TIPO_I_3NIV(2)13"/>
      <sheetName val="Tipo_J_3NIV_13"/>
      <sheetName val="TIPO_F_3NIV__(2)13"/>
      <sheetName val="Pres__Adic_Y13"/>
      <sheetName val="LISTA_DE_PRECIO13"/>
      <sheetName val="Presup_13"/>
      <sheetName val="Estructura_Metalica7"/>
      <sheetName val="Mano_Obra13"/>
      <sheetName val="V_Tierras_A7"/>
      <sheetName val="PRE_Desvio_Alcant___Potable7"/>
      <sheetName val="Desembolso_de_Caja7"/>
      <sheetName val="Ana__blocks_y_termin_7"/>
      <sheetName val="Costos_Mano_de_Obra7"/>
      <sheetName val="Insumos_materiales7"/>
      <sheetName val="Ana__Horm_mexc_mort7"/>
      <sheetName val="R_A_U_7"/>
      <sheetName val="m_o_7"/>
      <sheetName val="Análisis_de_Precios7"/>
      <sheetName val="PRES_META7"/>
      <sheetName val="PRES_DESCUENTO7"/>
      <sheetName val="PRES_META_CON_APU_LINK7"/>
      <sheetName val="MO_FELO7"/>
      <sheetName val="MO_FELO_(2)7"/>
      <sheetName val="Analisis_(1)7"/>
      <sheetName val="Mano_de_Obra7"/>
      <sheetName val="Analisis_Unitarios7"/>
      <sheetName val="Cargas_Sociales7"/>
      <sheetName val="Datos_a_Project7"/>
      <sheetName val="analisis_de_pu7"/>
      <sheetName val="Tarifas_de_Alquiler_de_Equipo7"/>
      <sheetName val="CUBICACION_7"/>
      <sheetName val="Edificio_A14"/>
      <sheetName val="Edificio_D14"/>
      <sheetName val="Edicio_c14"/>
      <sheetName val="electr_14"/>
      <sheetName val="Unv__14"/>
      <sheetName val="Anal__horm_14"/>
      <sheetName val="anal_term14"/>
      <sheetName val="Ana-Sanit_14"/>
      <sheetName val="Pu-Sanit_14"/>
      <sheetName val="PU-Elect_14"/>
      <sheetName val="anal_aire14"/>
      <sheetName val="climat_14"/>
      <sheetName val="cuantias_14"/>
      <sheetName val="planta_trata14"/>
      <sheetName val="subida_materiales14"/>
      <sheetName val="M__O__exc_14"/>
      <sheetName val="Ana-elect_14"/>
      <sheetName val="calcul_anal14"/>
      <sheetName val="TIPO_C_4NIV_14"/>
      <sheetName val="TIPO_I_3NIV_14"/>
      <sheetName val="TIPO_F_3NIV_14"/>
      <sheetName val="TIPO_F_4NIV_14"/>
      <sheetName val="TIPO_I_3NIV(2)14"/>
      <sheetName val="Tipo_J_3NIV_14"/>
      <sheetName val="TIPO_F_3NIV__(2)14"/>
      <sheetName val="Presup_14"/>
      <sheetName val="Pres__Adic_Y14"/>
      <sheetName val="LISTA_DE_PRECIO14"/>
      <sheetName val="Estructura_Metalica8"/>
      <sheetName val="Mano_Obra14"/>
      <sheetName val="Desembolso_de_Caja8"/>
      <sheetName val="V_Tierras_A8"/>
      <sheetName val="PRE_Desvio_Alcant___Potable8"/>
      <sheetName val="Ana__blocks_y_termin_8"/>
      <sheetName val="Costos_Mano_de_Obra8"/>
      <sheetName val="Insumos_materiales8"/>
      <sheetName val="Ana__Horm_mexc_mort8"/>
      <sheetName val="m_o_8"/>
      <sheetName val="Análisis_de_Precios8"/>
      <sheetName val="R_A_U_8"/>
      <sheetName val="PRES_META8"/>
      <sheetName val="PRES_DESCUENTO8"/>
      <sheetName val="PRES_META_CON_APU_LINK8"/>
      <sheetName val="MO_FELO8"/>
      <sheetName val="MO_FELO_(2)8"/>
      <sheetName val="Analisis_(1)8"/>
      <sheetName val="Mano_de_Obra8"/>
      <sheetName val="Analisis_Unitarios8"/>
      <sheetName val="Cargas_Sociales8"/>
      <sheetName val="Datos_a_Project8"/>
      <sheetName val="analisis_de_pu8"/>
      <sheetName val="Tarifas_de_Alquiler_de_Equipo8"/>
      <sheetName val="CUBICACION_8"/>
      <sheetName val="Edificio_A15"/>
      <sheetName val="Edificio_D15"/>
      <sheetName val="Edicio_c15"/>
      <sheetName val="electr_15"/>
      <sheetName val="Unv__15"/>
      <sheetName val="Anal__horm_15"/>
      <sheetName val="anal_term15"/>
      <sheetName val="Ana-Sanit_15"/>
      <sheetName val="Pu-Sanit_15"/>
      <sheetName val="PU-Elect_15"/>
      <sheetName val="anal_aire15"/>
      <sheetName val="climat_15"/>
      <sheetName val="cuantias_15"/>
      <sheetName val="planta_trata15"/>
      <sheetName val="subida_materiales15"/>
      <sheetName val="M__O__exc_15"/>
      <sheetName val="Ana-elect_15"/>
      <sheetName val="calcul_anal15"/>
      <sheetName val="TIPO_C_4NIV_15"/>
      <sheetName val="TIPO_I_3NIV_15"/>
      <sheetName val="TIPO_F_3NIV_15"/>
      <sheetName val="TIPO_F_4NIV_15"/>
      <sheetName val="TIPO_I_3NIV(2)15"/>
      <sheetName val="Tipo_J_3NIV_15"/>
      <sheetName val="TIPO_F_3NIV__(2)15"/>
      <sheetName val="Presup_15"/>
      <sheetName val="Pres__Adic_Y15"/>
      <sheetName val="LISTA_DE_PRECIO15"/>
      <sheetName val="Estructura_Metalica9"/>
      <sheetName val="Mano_Obra15"/>
      <sheetName val="Desembolso_de_Caja9"/>
      <sheetName val="V_Tierras_A9"/>
      <sheetName val="PRE_Desvio_Alcant___Potable9"/>
      <sheetName val="Ana__blocks_y_termin_9"/>
      <sheetName val="Costos_Mano_de_Obra9"/>
      <sheetName val="Insumos_materiales9"/>
      <sheetName val="Ana__Horm_mexc_mort9"/>
      <sheetName val="m_o_9"/>
      <sheetName val="Análisis_de_Precios9"/>
      <sheetName val="R_A_U_9"/>
      <sheetName val="PRES_META9"/>
      <sheetName val="PRES_DESCUENTO9"/>
      <sheetName val="PRES_META_CON_APU_LINK9"/>
      <sheetName val="MO_FELO9"/>
      <sheetName val="MO_FELO_(2)9"/>
      <sheetName val="Analisis_(1)9"/>
      <sheetName val="Mano_de_Obra9"/>
      <sheetName val="Analisis_Unitarios9"/>
      <sheetName val="Cargas_Sociales9"/>
      <sheetName val="Datos_a_Project9"/>
      <sheetName val="analisis_de_pu9"/>
      <sheetName val="Tarifas_de_Alquiler_de_Equipo9"/>
      <sheetName val="CUBICACION_9"/>
      <sheetName val="Listas"/>
      <sheetName val="ESTRUCT"/>
      <sheetName val="ins_22"/>
      <sheetName val="San_Pedro-Romana2"/>
      <sheetName val="Villa_Hermosa2"/>
      <sheetName val="Pres. no"/>
    </sheetNames>
    <sheetDataSet>
      <sheetData sheetId="0">
        <row r="14">
          <cell r="D14">
            <v>1240</v>
          </cell>
        </row>
      </sheetData>
      <sheetData sheetId="1">
        <row r="14">
          <cell r="D14">
            <v>1240</v>
          </cell>
        </row>
      </sheetData>
      <sheetData sheetId="2">
        <row r="14">
          <cell r="D14">
            <v>0.3</v>
          </cell>
        </row>
      </sheetData>
      <sheetData sheetId="3">
        <row r="14">
          <cell r="D14">
            <v>0.3</v>
          </cell>
        </row>
      </sheetData>
      <sheetData sheetId="4">
        <row r="14">
          <cell r="D14">
            <v>1240</v>
          </cell>
        </row>
      </sheetData>
      <sheetData sheetId="5">
        <row r="14">
          <cell r="D14">
            <v>1240</v>
          </cell>
        </row>
      </sheetData>
      <sheetData sheetId="6">
        <row r="14">
          <cell r="D14">
            <v>1240</v>
          </cell>
        </row>
      </sheetData>
      <sheetData sheetId="7">
        <row r="14">
          <cell r="D14">
            <v>1240</v>
          </cell>
        </row>
      </sheetData>
      <sheetData sheetId="8">
        <row r="14">
          <cell r="D14">
            <v>1240</v>
          </cell>
        </row>
      </sheetData>
      <sheetData sheetId="9" refreshError="1">
        <row r="14">
          <cell r="D14">
            <v>1240</v>
          </cell>
        </row>
        <row r="1512">
          <cell r="G1512">
            <v>3526.1216021874998</v>
          </cell>
        </row>
      </sheetData>
      <sheetData sheetId="10">
        <row r="14">
          <cell r="D14">
            <v>1240</v>
          </cell>
        </row>
      </sheetData>
      <sheetData sheetId="11">
        <row r="126">
          <cell r="C126">
            <v>55</v>
          </cell>
        </row>
      </sheetData>
      <sheetData sheetId="12">
        <row r="15">
          <cell r="D15">
            <v>1240</v>
          </cell>
        </row>
      </sheetData>
      <sheetData sheetId="13">
        <row r="15">
          <cell r="D15">
            <v>1240</v>
          </cell>
        </row>
      </sheetData>
      <sheetData sheetId="14">
        <row r="39">
          <cell r="D39">
            <v>4.37</v>
          </cell>
        </row>
      </sheetData>
      <sheetData sheetId="15">
        <row r="14">
          <cell r="D14">
            <v>0.3</v>
          </cell>
        </row>
      </sheetData>
      <sheetData sheetId="16">
        <row r="14">
          <cell r="D14">
            <v>0.3</v>
          </cell>
        </row>
      </sheetData>
      <sheetData sheetId="17"/>
      <sheetData sheetId="18"/>
      <sheetData sheetId="19">
        <row r="134">
          <cell r="D134">
            <v>550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141">
          <cell r="F3141">
            <v>2275.0549999999998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>
        <row r="39">
          <cell r="D39">
            <v>4.37</v>
          </cell>
        </row>
      </sheetData>
      <sheetData sheetId="51">
        <row r="39">
          <cell r="D39">
            <v>4.37</v>
          </cell>
        </row>
      </sheetData>
      <sheetData sheetId="52">
        <row r="39">
          <cell r="D39">
            <v>4.37</v>
          </cell>
        </row>
      </sheetData>
      <sheetData sheetId="53">
        <row r="39">
          <cell r="D39">
            <v>4.37</v>
          </cell>
        </row>
      </sheetData>
      <sheetData sheetId="54">
        <row r="39">
          <cell r="D39">
            <v>4.37</v>
          </cell>
        </row>
      </sheetData>
      <sheetData sheetId="55">
        <row r="39">
          <cell r="D39">
            <v>4.37</v>
          </cell>
        </row>
      </sheetData>
      <sheetData sheetId="56">
        <row r="39">
          <cell r="D39">
            <v>4.37</v>
          </cell>
        </row>
      </sheetData>
      <sheetData sheetId="57">
        <row r="39">
          <cell r="D39">
            <v>4.37</v>
          </cell>
        </row>
      </sheetData>
      <sheetData sheetId="58">
        <row r="39">
          <cell r="D39">
            <v>4.37</v>
          </cell>
        </row>
      </sheetData>
      <sheetData sheetId="59">
        <row r="39">
          <cell r="D39">
            <v>4.37</v>
          </cell>
        </row>
      </sheetData>
      <sheetData sheetId="60">
        <row r="39">
          <cell r="D39">
            <v>4.37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39">
          <cell r="D39">
            <v>4.37</v>
          </cell>
        </row>
      </sheetData>
      <sheetData sheetId="69">
        <row r="39">
          <cell r="D39">
            <v>4.37</v>
          </cell>
        </row>
      </sheetData>
      <sheetData sheetId="70">
        <row r="39">
          <cell r="D39">
            <v>4.37</v>
          </cell>
        </row>
      </sheetData>
      <sheetData sheetId="71">
        <row r="39">
          <cell r="D39">
            <v>4.37</v>
          </cell>
        </row>
      </sheetData>
      <sheetData sheetId="72">
        <row r="39">
          <cell r="D39">
            <v>4.37</v>
          </cell>
        </row>
      </sheetData>
      <sheetData sheetId="73">
        <row r="39">
          <cell r="D39">
            <v>4.37</v>
          </cell>
        </row>
      </sheetData>
      <sheetData sheetId="74">
        <row r="39">
          <cell r="D39">
            <v>4.37</v>
          </cell>
        </row>
      </sheetData>
      <sheetData sheetId="75">
        <row r="39">
          <cell r="D39">
            <v>4.37</v>
          </cell>
        </row>
      </sheetData>
      <sheetData sheetId="76">
        <row r="39">
          <cell r="D39">
            <v>4.37</v>
          </cell>
        </row>
      </sheetData>
      <sheetData sheetId="77">
        <row r="39">
          <cell r="D39">
            <v>4.37</v>
          </cell>
        </row>
      </sheetData>
      <sheetData sheetId="78">
        <row r="39">
          <cell r="D39">
            <v>4.37</v>
          </cell>
        </row>
      </sheetData>
      <sheetData sheetId="79">
        <row r="39">
          <cell r="D39">
            <v>4.37</v>
          </cell>
        </row>
      </sheetData>
      <sheetData sheetId="80">
        <row r="39">
          <cell r="D39">
            <v>4.37</v>
          </cell>
        </row>
      </sheetData>
      <sheetData sheetId="81">
        <row r="39">
          <cell r="D39">
            <v>4.37</v>
          </cell>
        </row>
      </sheetData>
      <sheetData sheetId="82">
        <row r="39">
          <cell r="D39">
            <v>4.37</v>
          </cell>
        </row>
      </sheetData>
      <sheetData sheetId="83">
        <row r="39">
          <cell r="D39">
            <v>4.37</v>
          </cell>
        </row>
      </sheetData>
      <sheetData sheetId="84">
        <row r="39">
          <cell r="D39">
            <v>4.37</v>
          </cell>
        </row>
      </sheetData>
      <sheetData sheetId="85">
        <row r="39">
          <cell r="D39">
            <v>4.37</v>
          </cell>
        </row>
      </sheetData>
      <sheetData sheetId="86">
        <row r="39">
          <cell r="D39">
            <v>4.37</v>
          </cell>
        </row>
      </sheetData>
      <sheetData sheetId="87">
        <row r="39">
          <cell r="D39">
            <v>4.37</v>
          </cell>
        </row>
      </sheetData>
      <sheetData sheetId="88">
        <row r="39">
          <cell r="D39">
            <v>4.37</v>
          </cell>
        </row>
      </sheetData>
      <sheetData sheetId="89">
        <row r="39">
          <cell r="D39">
            <v>4.37</v>
          </cell>
        </row>
      </sheetData>
      <sheetData sheetId="90">
        <row r="39">
          <cell r="D39">
            <v>4.37</v>
          </cell>
        </row>
      </sheetData>
      <sheetData sheetId="91">
        <row r="39">
          <cell r="D39">
            <v>4.37</v>
          </cell>
        </row>
      </sheetData>
      <sheetData sheetId="92">
        <row r="39">
          <cell r="D39">
            <v>4.37</v>
          </cell>
        </row>
      </sheetData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>
        <row r="39">
          <cell r="D39">
            <v>4.37</v>
          </cell>
        </row>
      </sheetData>
      <sheetData sheetId="103">
        <row r="39">
          <cell r="D39">
            <v>4.37</v>
          </cell>
        </row>
      </sheetData>
      <sheetData sheetId="104">
        <row r="39">
          <cell r="D39">
            <v>4.37</v>
          </cell>
        </row>
      </sheetData>
      <sheetData sheetId="105">
        <row r="39">
          <cell r="D39">
            <v>4.37</v>
          </cell>
        </row>
      </sheetData>
      <sheetData sheetId="106">
        <row r="39">
          <cell r="D39">
            <v>4.37</v>
          </cell>
        </row>
      </sheetData>
      <sheetData sheetId="107">
        <row r="39">
          <cell r="D39">
            <v>4.37</v>
          </cell>
        </row>
      </sheetData>
      <sheetData sheetId="108">
        <row r="39">
          <cell r="D39">
            <v>4.37</v>
          </cell>
        </row>
      </sheetData>
      <sheetData sheetId="109">
        <row r="39">
          <cell r="D39">
            <v>4.37</v>
          </cell>
        </row>
      </sheetData>
      <sheetData sheetId="110">
        <row r="39">
          <cell r="D39">
            <v>4.37</v>
          </cell>
        </row>
      </sheetData>
      <sheetData sheetId="111">
        <row r="39">
          <cell r="D39">
            <v>4.37</v>
          </cell>
        </row>
      </sheetData>
      <sheetData sheetId="112">
        <row r="39">
          <cell r="D39">
            <v>4.37</v>
          </cell>
        </row>
      </sheetData>
      <sheetData sheetId="113">
        <row r="39">
          <cell r="D39">
            <v>4.37</v>
          </cell>
        </row>
      </sheetData>
      <sheetData sheetId="114">
        <row r="39">
          <cell r="D39">
            <v>4.37</v>
          </cell>
        </row>
      </sheetData>
      <sheetData sheetId="115">
        <row r="39">
          <cell r="D39">
            <v>4.37</v>
          </cell>
        </row>
      </sheetData>
      <sheetData sheetId="116">
        <row r="39">
          <cell r="D39">
            <v>4.37</v>
          </cell>
        </row>
      </sheetData>
      <sheetData sheetId="117">
        <row r="39">
          <cell r="D39">
            <v>4.37</v>
          </cell>
        </row>
      </sheetData>
      <sheetData sheetId="118">
        <row r="39">
          <cell r="D39">
            <v>4.37</v>
          </cell>
        </row>
      </sheetData>
      <sheetData sheetId="119">
        <row r="39">
          <cell r="D39">
            <v>4.37</v>
          </cell>
        </row>
      </sheetData>
      <sheetData sheetId="120">
        <row r="39">
          <cell r="D39">
            <v>4.37</v>
          </cell>
        </row>
      </sheetData>
      <sheetData sheetId="121">
        <row r="39">
          <cell r="D39">
            <v>4.37</v>
          </cell>
        </row>
      </sheetData>
      <sheetData sheetId="122">
        <row r="39">
          <cell r="D39">
            <v>4.37</v>
          </cell>
        </row>
      </sheetData>
      <sheetData sheetId="123">
        <row r="39">
          <cell r="D39">
            <v>4.37</v>
          </cell>
        </row>
      </sheetData>
      <sheetData sheetId="124">
        <row r="39">
          <cell r="D39">
            <v>4.37</v>
          </cell>
        </row>
      </sheetData>
      <sheetData sheetId="125">
        <row r="39">
          <cell r="D39">
            <v>4.37</v>
          </cell>
        </row>
      </sheetData>
      <sheetData sheetId="126">
        <row r="39">
          <cell r="D39">
            <v>4.37</v>
          </cell>
        </row>
      </sheetData>
      <sheetData sheetId="127">
        <row r="39">
          <cell r="D39">
            <v>4.37</v>
          </cell>
        </row>
      </sheetData>
      <sheetData sheetId="128">
        <row r="39">
          <cell r="D39">
            <v>4.37</v>
          </cell>
        </row>
      </sheetData>
      <sheetData sheetId="129">
        <row r="39">
          <cell r="D39">
            <v>4.37</v>
          </cell>
        </row>
      </sheetData>
      <sheetData sheetId="130">
        <row r="39">
          <cell r="D39">
            <v>4.37</v>
          </cell>
        </row>
      </sheetData>
      <sheetData sheetId="131">
        <row r="39">
          <cell r="D39">
            <v>4.37</v>
          </cell>
        </row>
      </sheetData>
      <sheetData sheetId="132">
        <row r="39">
          <cell r="D39">
            <v>4.37</v>
          </cell>
        </row>
      </sheetData>
      <sheetData sheetId="133">
        <row r="39">
          <cell r="D39">
            <v>4.37</v>
          </cell>
        </row>
      </sheetData>
      <sheetData sheetId="134">
        <row r="39">
          <cell r="D39">
            <v>4.37</v>
          </cell>
        </row>
      </sheetData>
      <sheetData sheetId="135">
        <row r="39">
          <cell r="D39">
            <v>4.37</v>
          </cell>
        </row>
      </sheetData>
      <sheetData sheetId="136">
        <row r="39">
          <cell r="D39">
            <v>4.37</v>
          </cell>
        </row>
      </sheetData>
      <sheetData sheetId="137">
        <row r="39">
          <cell r="D39">
            <v>4.37</v>
          </cell>
        </row>
      </sheetData>
      <sheetData sheetId="138">
        <row r="39">
          <cell r="D39">
            <v>4.37</v>
          </cell>
        </row>
      </sheetData>
      <sheetData sheetId="139">
        <row r="39">
          <cell r="D39">
            <v>4.37</v>
          </cell>
        </row>
      </sheetData>
      <sheetData sheetId="140">
        <row r="39">
          <cell r="D39">
            <v>4.37</v>
          </cell>
        </row>
      </sheetData>
      <sheetData sheetId="141">
        <row r="39">
          <cell r="D39">
            <v>4.37</v>
          </cell>
        </row>
      </sheetData>
      <sheetData sheetId="142">
        <row r="39">
          <cell r="D39">
            <v>4.37</v>
          </cell>
        </row>
      </sheetData>
      <sheetData sheetId="143">
        <row r="39">
          <cell r="D39">
            <v>4.37</v>
          </cell>
        </row>
      </sheetData>
      <sheetData sheetId="144">
        <row r="39">
          <cell r="D39">
            <v>4.37</v>
          </cell>
        </row>
      </sheetData>
      <sheetData sheetId="145">
        <row r="39">
          <cell r="D39">
            <v>4.37</v>
          </cell>
        </row>
      </sheetData>
      <sheetData sheetId="146">
        <row r="39">
          <cell r="D39">
            <v>4.37</v>
          </cell>
        </row>
      </sheetData>
      <sheetData sheetId="147">
        <row r="39">
          <cell r="D39">
            <v>4.37</v>
          </cell>
        </row>
      </sheetData>
      <sheetData sheetId="148">
        <row r="39">
          <cell r="D39">
            <v>4.37</v>
          </cell>
        </row>
      </sheetData>
      <sheetData sheetId="149">
        <row r="39">
          <cell r="D39">
            <v>4.37</v>
          </cell>
        </row>
      </sheetData>
      <sheetData sheetId="150">
        <row r="39">
          <cell r="D39">
            <v>4.37</v>
          </cell>
        </row>
      </sheetData>
      <sheetData sheetId="151">
        <row r="39">
          <cell r="D39">
            <v>4.37</v>
          </cell>
        </row>
      </sheetData>
      <sheetData sheetId="152">
        <row r="39">
          <cell r="D39">
            <v>4.37</v>
          </cell>
        </row>
      </sheetData>
      <sheetData sheetId="153">
        <row r="39">
          <cell r="D39">
            <v>4.37</v>
          </cell>
        </row>
      </sheetData>
      <sheetData sheetId="154">
        <row r="39">
          <cell r="D39">
            <v>4.37</v>
          </cell>
        </row>
      </sheetData>
      <sheetData sheetId="155">
        <row r="39">
          <cell r="D39">
            <v>4.37</v>
          </cell>
        </row>
      </sheetData>
      <sheetData sheetId="156">
        <row r="39">
          <cell r="D39">
            <v>4.37</v>
          </cell>
        </row>
      </sheetData>
      <sheetData sheetId="157">
        <row r="39">
          <cell r="D39">
            <v>4.37</v>
          </cell>
        </row>
      </sheetData>
      <sheetData sheetId="158">
        <row r="39">
          <cell r="D39">
            <v>4.37</v>
          </cell>
        </row>
      </sheetData>
      <sheetData sheetId="159">
        <row r="126">
          <cell r="C126">
            <v>55</v>
          </cell>
        </row>
      </sheetData>
      <sheetData sheetId="160">
        <row r="39">
          <cell r="D39">
            <v>4.37</v>
          </cell>
        </row>
      </sheetData>
      <sheetData sheetId="161">
        <row r="391">
          <cell r="F391">
            <v>14781.061545997285</v>
          </cell>
        </row>
      </sheetData>
      <sheetData sheetId="162">
        <row r="126">
          <cell r="C126">
            <v>55</v>
          </cell>
        </row>
      </sheetData>
      <sheetData sheetId="163">
        <row r="39">
          <cell r="D39">
            <v>4.37</v>
          </cell>
        </row>
      </sheetData>
      <sheetData sheetId="164">
        <row r="126">
          <cell r="C126">
            <v>55</v>
          </cell>
        </row>
      </sheetData>
      <sheetData sheetId="165">
        <row r="39">
          <cell r="D39">
            <v>4.37</v>
          </cell>
        </row>
      </sheetData>
      <sheetData sheetId="166">
        <row r="39">
          <cell r="D39">
            <v>4.37</v>
          </cell>
        </row>
      </sheetData>
      <sheetData sheetId="167">
        <row r="39">
          <cell r="D39">
            <v>4.37</v>
          </cell>
        </row>
      </sheetData>
      <sheetData sheetId="168">
        <row r="39">
          <cell r="D39">
            <v>4.37</v>
          </cell>
        </row>
      </sheetData>
      <sheetData sheetId="169">
        <row r="39">
          <cell r="D39">
            <v>4.37</v>
          </cell>
        </row>
      </sheetData>
      <sheetData sheetId="170">
        <row r="39">
          <cell r="D39">
            <v>4.37</v>
          </cell>
        </row>
      </sheetData>
      <sheetData sheetId="171">
        <row r="39">
          <cell r="D39">
            <v>4.37</v>
          </cell>
        </row>
      </sheetData>
      <sheetData sheetId="172">
        <row r="39">
          <cell r="D39">
            <v>4.37</v>
          </cell>
        </row>
      </sheetData>
      <sheetData sheetId="173">
        <row r="39">
          <cell r="D39">
            <v>4.37</v>
          </cell>
        </row>
      </sheetData>
      <sheetData sheetId="174">
        <row r="39">
          <cell r="D39">
            <v>4.37</v>
          </cell>
        </row>
      </sheetData>
      <sheetData sheetId="175">
        <row r="39">
          <cell r="D39">
            <v>4.37</v>
          </cell>
        </row>
      </sheetData>
      <sheetData sheetId="176">
        <row r="39">
          <cell r="D39">
            <v>4.37</v>
          </cell>
        </row>
      </sheetData>
      <sheetData sheetId="177">
        <row r="39">
          <cell r="D39">
            <v>4.37</v>
          </cell>
        </row>
      </sheetData>
      <sheetData sheetId="178">
        <row r="39">
          <cell r="D39">
            <v>4.37</v>
          </cell>
        </row>
      </sheetData>
      <sheetData sheetId="179">
        <row r="39">
          <cell r="D39">
            <v>4.37</v>
          </cell>
        </row>
      </sheetData>
      <sheetData sheetId="180">
        <row r="39">
          <cell r="D39">
            <v>4.37</v>
          </cell>
        </row>
      </sheetData>
      <sheetData sheetId="181">
        <row r="39">
          <cell r="D39">
            <v>4.37</v>
          </cell>
        </row>
      </sheetData>
      <sheetData sheetId="182">
        <row r="39">
          <cell r="D39">
            <v>4.37</v>
          </cell>
        </row>
      </sheetData>
      <sheetData sheetId="183">
        <row r="39">
          <cell r="D39">
            <v>4.37</v>
          </cell>
        </row>
      </sheetData>
      <sheetData sheetId="184">
        <row r="39">
          <cell r="D39">
            <v>4.37</v>
          </cell>
        </row>
      </sheetData>
      <sheetData sheetId="185">
        <row r="1512">
          <cell r="G1512">
            <v>3526.1216021874998</v>
          </cell>
        </row>
      </sheetData>
      <sheetData sheetId="186">
        <row r="1512">
          <cell r="G1512">
            <v>3526.1216021874998</v>
          </cell>
        </row>
      </sheetData>
      <sheetData sheetId="187">
        <row r="391">
          <cell r="F391">
            <v>14781.061545997285</v>
          </cell>
        </row>
      </sheetData>
      <sheetData sheetId="188">
        <row r="1512">
          <cell r="G1512">
            <v>3526.1216021874998</v>
          </cell>
        </row>
      </sheetData>
      <sheetData sheetId="189">
        <row r="391">
          <cell r="F391">
            <v>14781.061545997285</v>
          </cell>
        </row>
      </sheetData>
      <sheetData sheetId="190">
        <row r="126">
          <cell r="C126">
            <v>55</v>
          </cell>
        </row>
      </sheetData>
      <sheetData sheetId="191">
        <row r="39">
          <cell r="D39">
            <v>4.37</v>
          </cell>
        </row>
      </sheetData>
      <sheetData sheetId="192">
        <row r="126">
          <cell r="C126">
            <v>55</v>
          </cell>
        </row>
      </sheetData>
      <sheetData sheetId="193">
        <row r="39">
          <cell r="D39">
            <v>4.37</v>
          </cell>
        </row>
      </sheetData>
      <sheetData sheetId="194">
        <row r="39">
          <cell r="D39">
            <v>4.37</v>
          </cell>
        </row>
      </sheetData>
      <sheetData sheetId="195">
        <row r="39">
          <cell r="D39">
            <v>4.37</v>
          </cell>
        </row>
      </sheetData>
      <sheetData sheetId="196">
        <row r="39">
          <cell r="D39">
            <v>4.37</v>
          </cell>
        </row>
      </sheetData>
      <sheetData sheetId="197">
        <row r="39">
          <cell r="D39">
            <v>4.37</v>
          </cell>
        </row>
      </sheetData>
      <sheetData sheetId="198">
        <row r="39">
          <cell r="D39">
            <v>4.37</v>
          </cell>
        </row>
      </sheetData>
      <sheetData sheetId="199">
        <row r="39">
          <cell r="D39">
            <v>4.37</v>
          </cell>
        </row>
      </sheetData>
      <sheetData sheetId="200">
        <row r="39">
          <cell r="D39">
            <v>4.37</v>
          </cell>
        </row>
      </sheetData>
      <sheetData sheetId="201">
        <row r="39">
          <cell r="D39">
            <v>4.37</v>
          </cell>
        </row>
      </sheetData>
      <sheetData sheetId="202">
        <row r="39">
          <cell r="D39">
            <v>4.37</v>
          </cell>
        </row>
      </sheetData>
      <sheetData sheetId="203">
        <row r="39">
          <cell r="D39">
            <v>4.37</v>
          </cell>
        </row>
      </sheetData>
      <sheetData sheetId="204">
        <row r="39">
          <cell r="D39">
            <v>4.37</v>
          </cell>
        </row>
      </sheetData>
      <sheetData sheetId="205">
        <row r="39">
          <cell r="D39">
            <v>4.37</v>
          </cell>
        </row>
      </sheetData>
      <sheetData sheetId="206">
        <row r="39">
          <cell r="D39">
            <v>4.37</v>
          </cell>
        </row>
      </sheetData>
      <sheetData sheetId="207">
        <row r="39">
          <cell r="D39">
            <v>4.37</v>
          </cell>
        </row>
      </sheetData>
      <sheetData sheetId="208">
        <row r="39">
          <cell r="D39">
            <v>4.37</v>
          </cell>
        </row>
      </sheetData>
      <sheetData sheetId="209">
        <row r="39">
          <cell r="D39">
            <v>4.37</v>
          </cell>
        </row>
      </sheetData>
      <sheetData sheetId="210">
        <row r="39">
          <cell r="D39">
            <v>4.37</v>
          </cell>
        </row>
      </sheetData>
      <sheetData sheetId="211">
        <row r="39">
          <cell r="D39">
            <v>4.37</v>
          </cell>
        </row>
      </sheetData>
      <sheetData sheetId="212">
        <row r="39">
          <cell r="D39">
            <v>4.37</v>
          </cell>
        </row>
      </sheetData>
      <sheetData sheetId="213">
        <row r="1512">
          <cell r="G1512">
            <v>3526.1216021874998</v>
          </cell>
        </row>
      </sheetData>
      <sheetData sheetId="214">
        <row r="1512">
          <cell r="G1512">
            <v>3526.1216021874998</v>
          </cell>
        </row>
      </sheetData>
      <sheetData sheetId="215"/>
      <sheetData sheetId="216">
        <row r="39">
          <cell r="D39">
            <v>4.37</v>
          </cell>
        </row>
      </sheetData>
      <sheetData sheetId="217">
        <row r="39">
          <cell r="D39">
            <v>4.37</v>
          </cell>
        </row>
      </sheetData>
      <sheetData sheetId="218">
        <row r="39">
          <cell r="D39">
            <v>4.37</v>
          </cell>
        </row>
      </sheetData>
      <sheetData sheetId="219">
        <row r="39">
          <cell r="D39">
            <v>4.37</v>
          </cell>
        </row>
      </sheetData>
      <sheetData sheetId="220" refreshError="1"/>
      <sheetData sheetId="221" refreshError="1"/>
      <sheetData sheetId="222" refreshError="1"/>
      <sheetData sheetId="223">
        <row r="39">
          <cell r="D39">
            <v>4.37</v>
          </cell>
        </row>
      </sheetData>
      <sheetData sheetId="224">
        <row r="39">
          <cell r="D39">
            <v>4.37</v>
          </cell>
        </row>
      </sheetData>
      <sheetData sheetId="225">
        <row r="39">
          <cell r="D39">
            <v>4.37</v>
          </cell>
        </row>
      </sheetData>
      <sheetData sheetId="226">
        <row r="39">
          <cell r="D39">
            <v>4.37</v>
          </cell>
        </row>
      </sheetData>
      <sheetData sheetId="227">
        <row r="391">
          <cell r="F391">
            <v>14781.061545997285</v>
          </cell>
        </row>
      </sheetData>
      <sheetData sheetId="228">
        <row r="39">
          <cell r="D39">
            <v>4.37</v>
          </cell>
        </row>
      </sheetData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>
        <row r="14">
          <cell r="D14">
            <v>1240</v>
          </cell>
        </row>
      </sheetData>
      <sheetData sheetId="264">
        <row r="14">
          <cell r="D14">
            <v>1240</v>
          </cell>
        </row>
      </sheetData>
      <sheetData sheetId="265">
        <row r="14">
          <cell r="D14">
            <v>0.3</v>
          </cell>
        </row>
      </sheetData>
      <sheetData sheetId="266">
        <row r="14">
          <cell r="D14">
            <v>0.3</v>
          </cell>
        </row>
      </sheetData>
      <sheetData sheetId="267">
        <row r="14">
          <cell r="D14">
            <v>1240</v>
          </cell>
        </row>
      </sheetData>
      <sheetData sheetId="268">
        <row r="14">
          <cell r="D14">
            <v>1240</v>
          </cell>
        </row>
      </sheetData>
      <sheetData sheetId="269">
        <row r="14">
          <cell r="D14">
            <v>1240</v>
          </cell>
        </row>
      </sheetData>
      <sheetData sheetId="270">
        <row r="14">
          <cell r="D14">
            <v>1240</v>
          </cell>
        </row>
      </sheetData>
      <sheetData sheetId="271">
        <row r="126">
          <cell r="C126">
            <v>55</v>
          </cell>
        </row>
      </sheetData>
      <sheetData sheetId="272">
        <row r="15">
          <cell r="D15">
            <v>1240</v>
          </cell>
        </row>
      </sheetData>
      <sheetData sheetId="273">
        <row r="39">
          <cell r="D39">
            <v>4.37</v>
          </cell>
        </row>
      </sheetData>
      <sheetData sheetId="274">
        <row r="14">
          <cell r="D14">
            <v>0.3</v>
          </cell>
        </row>
      </sheetData>
      <sheetData sheetId="275"/>
      <sheetData sheetId="276">
        <row r="134">
          <cell r="D134">
            <v>550</v>
          </cell>
        </row>
      </sheetData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>
        <row r="14">
          <cell r="D14">
            <v>1240</v>
          </cell>
        </row>
      </sheetData>
      <sheetData sheetId="317">
        <row r="14">
          <cell r="D14">
            <v>1240</v>
          </cell>
        </row>
      </sheetData>
      <sheetData sheetId="318">
        <row r="14">
          <cell r="D14">
            <v>0.3</v>
          </cell>
        </row>
      </sheetData>
      <sheetData sheetId="319">
        <row r="14">
          <cell r="D14">
            <v>0.3</v>
          </cell>
        </row>
      </sheetData>
      <sheetData sheetId="320">
        <row r="14">
          <cell r="D14">
            <v>1240</v>
          </cell>
        </row>
      </sheetData>
      <sheetData sheetId="321">
        <row r="14">
          <cell r="D14">
            <v>1240</v>
          </cell>
        </row>
      </sheetData>
      <sheetData sheetId="322">
        <row r="14">
          <cell r="D14">
            <v>1240</v>
          </cell>
        </row>
      </sheetData>
      <sheetData sheetId="323">
        <row r="14">
          <cell r="D14">
            <v>1240</v>
          </cell>
        </row>
      </sheetData>
      <sheetData sheetId="324">
        <row r="126">
          <cell r="C126">
            <v>55</v>
          </cell>
        </row>
      </sheetData>
      <sheetData sheetId="325">
        <row r="15">
          <cell r="D15">
            <v>1240</v>
          </cell>
        </row>
      </sheetData>
      <sheetData sheetId="326">
        <row r="39">
          <cell r="D39">
            <v>4.37</v>
          </cell>
        </row>
      </sheetData>
      <sheetData sheetId="327">
        <row r="14">
          <cell r="D14">
            <v>0.3</v>
          </cell>
        </row>
      </sheetData>
      <sheetData sheetId="328"/>
      <sheetData sheetId="329">
        <row r="134">
          <cell r="D134">
            <v>550</v>
          </cell>
        </row>
      </sheetData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>
        <row r="15">
          <cell r="D15">
            <v>1240</v>
          </cell>
        </row>
      </sheetData>
      <sheetData sheetId="380">
        <row r="14">
          <cell r="D14">
            <v>1240</v>
          </cell>
        </row>
      </sheetData>
      <sheetData sheetId="381">
        <row r="14">
          <cell r="D14">
            <v>0.3</v>
          </cell>
        </row>
      </sheetData>
      <sheetData sheetId="382">
        <row r="1512">
          <cell r="G1512">
            <v>3526.1216021874998</v>
          </cell>
        </row>
      </sheetData>
      <sheetData sheetId="383">
        <row r="391">
          <cell r="F391">
            <v>14781.061545997285</v>
          </cell>
        </row>
      </sheetData>
      <sheetData sheetId="384">
        <row r="14">
          <cell r="D14">
            <v>1240</v>
          </cell>
        </row>
      </sheetData>
      <sheetData sheetId="385"/>
      <sheetData sheetId="386">
        <row r="391">
          <cell r="F391">
            <v>14781.061545997285</v>
          </cell>
        </row>
      </sheetData>
      <sheetData sheetId="387">
        <row r="126">
          <cell r="C126">
            <v>55</v>
          </cell>
        </row>
      </sheetData>
      <sheetData sheetId="388">
        <row r="39">
          <cell r="D39">
            <v>4.37</v>
          </cell>
        </row>
      </sheetData>
      <sheetData sheetId="389">
        <row r="39">
          <cell r="D39">
            <v>4.37</v>
          </cell>
        </row>
      </sheetData>
      <sheetData sheetId="390">
        <row r="1512">
          <cell r="G1512">
            <v>3526.1216021874998</v>
          </cell>
        </row>
      </sheetData>
      <sheetData sheetId="391"/>
      <sheetData sheetId="392">
        <row r="134">
          <cell r="D134">
            <v>550</v>
          </cell>
        </row>
      </sheetData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>
        <row r="14">
          <cell r="D14">
            <v>1240</v>
          </cell>
        </row>
      </sheetData>
      <sheetData sheetId="412">
        <row r="14">
          <cell r="D14">
            <v>1240</v>
          </cell>
        </row>
      </sheetData>
      <sheetData sheetId="413">
        <row r="14">
          <cell r="D14">
            <v>0.3</v>
          </cell>
        </row>
      </sheetData>
      <sheetData sheetId="414">
        <row r="14">
          <cell r="D14">
            <v>0.3</v>
          </cell>
        </row>
      </sheetData>
      <sheetData sheetId="415">
        <row r="14">
          <cell r="D14">
            <v>1240</v>
          </cell>
        </row>
      </sheetData>
      <sheetData sheetId="416">
        <row r="14">
          <cell r="D14">
            <v>1240</v>
          </cell>
        </row>
      </sheetData>
      <sheetData sheetId="417">
        <row r="14">
          <cell r="D14">
            <v>1240</v>
          </cell>
        </row>
      </sheetData>
      <sheetData sheetId="418">
        <row r="14">
          <cell r="D14">
            <v>1240</v>
          </cell>
        </row>
      </sheetData>
      <sheetData sheetId="419">
        <row r="126">
          <cell r="C126">
            <v>55</v>
          </cell>
        </row>
      </sheetData>
      <sheetData sheetId="420">
        <row r="15">
          <cell r="D15">
            <v>1240</v>
          </cell>
        </row>
      </sheetData>
      <sheetData sheetId="421">
        <row r="39">
          <cell r="D39">
            <v>4.37</v>
          </cell>
        </row>
      </sheetData>
      <sheetData sheetId="422">
        <row r="14">
          <cell r="D14">
            <v>0.3</v>
          </cell>
        </row>
      </sheetData>
      <sheetData sheetId="423"/>
      <sheetData sheetId="424">
        <row r="134">
          <cell r="D134">
            <v>550</v>
          </cell>
        </row>
      </sheetData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>
        <row r="14">
          <cell r="D14">
            <v>1240</v>
          </cell>
        </row>
      </sheetData>
      <sheetData sheetId="465">
        <row r="14">
          <cell r="D14">
            <v>1240</v>
          </cell>
        </row>
      </sheetData>
      <sheetData sheetId="466">
        <row r="14">
          <cell r="D14">
            <v>0.3</v>
          </cell>
        </row>
      </sheetData>
      <sheetData sheetId="467">
        <row r="14">
          <cell r="D14">
            <v>0.3</v>
          </cell>
        </row>
      </sheetData>
      <sheetData sheetId="468">
        <row r="14">
          <cell r="D14">
            <v>1240</v>
          </cell>
        </row>
      </sheetData>
      <sheetData sheetId="469">
        <row r="14">
          <cell r="D14">
            <v>1240</v>
          </cell>
        </row>
      </sheetData>
      <sheetData sheetId="470">
        <row r="14">
          <cell r="D14">
            <v>1240</v>
          </cell>
        </row>
      </sheetData>
      <sheetData sheetId="471">
        <row r="14">
          <cell r="D14">
            <v>1240</v>
          </cell>
        </row>
      </sheetData>
      <sheetData sheetId="472">
        <row r="126">
          <cell r="C126">
            <v>55</v>
          </cell>
        </row>
      </sheetData>
      <sheetData sheetId="473">
        <row r="15">
          <cell r="D15">
            <v>1240</v>
          </cell>
        </row>
      </sheetData>
      <sheetData sheetId="474">
        <row r="39">
          <cell r="D39">
            <v>4.37</v>
          </cell>
        </row>
      </sheetData>
      <sheetData sheetId="475">
        <row r="14">
          <cell r="D14">
            <v>0.3</v>
          </cell>
        </row>
      </sheetData>
      <sheetData sheetId="476"/>
      <sheetData sheetId="477">
        <row r="134">
          <cell r="D134">
            <v>550</v>
          </cell>
        </row>
      </sheetData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4">
          <cell r="D14">
            <v>1240</v>
          </cell>
        </row>
      </sheetData>
      <sheetData sheetId="518">
        <row r="14">
          <cell r="D14">
            <v>1240</v>
          </cell>
        </row>
      </sheetData>
      <sheetData sheetId="519">
        <row r="14">
          <cell r="D14">
            <v>0.3</v>
          </cell>
        </row>
      </sheetData>
      <sheetData sheetId="520">
        <row r="14">
          <cell r="D14">
            <v>0.3</v>
          </cell>
        </row>
      </sheetData>
      <sheetData sheetId="521">
        <row r="14">
          <cell r="D14">
            <v>1240</v>
          </cell>
        </row>
      </sheetData>
      <sheetData sheetId="522">
        <row r="14">
          <cell r="D14">
            <v>1240</v>
          </cell>
        </row>
      </sheetData>
      <sheetData sheetId="523">
        <row r="14">
          <cell r="D14">
            <v>1240</v>
          </cell>
        </row>
      </sheetData>
      <sheetData sheetId="524">
        <row r="14">
          <cell r="D14">
            <v>1240</v>
          </cell>
        </row>
      </sheetData>
      <sheetData sheetId="525">
        <row r="126">
          <cell r="C126">
            <v>55</v>
          </cell>
        </row>
      </sheetData>
      <sheetData sheetId="526">
        <row r="15">
          <cell r="D15">
            <v>1240</v>
          </cell>
        </row>
      </sheetData>
      <sheetData sheetId="527">
        <row r="39">
          <cell r="D39">
            <v>4.37</v>
          </cell>
        </row>
      </sheetData>
      <sheetData sheetId="528">
        <row r="14">
          <cell r="D14">
            <v>0.3</v>
          </cell>
        </row>
      </sheetData>
      <sheetData sheetId="529"/>
      <sheetData sheetId="530">
        <row r="134">
          <cell r="D134">
            <v>550</v>
          </cell>
        </row>
      </sheetData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>
        <row r="14">
          <cell r="D14">
            <v>1240</v>
          </cell>
        </row>
      </sheetData>
      <sheetData sheetId="571">
        <row r="14">
          <cell r="D14">
            <v>1240</v>
          </cell>
        </row>
      </sheetData>
      <sheetData sheetId="572">
        <row r="14">
          <cell r="D14">
            <v>0.3</v>
          </cell>
        </row>
      </sheetData>
      <sheetData sheetId="573">
        <row r="14">
          <cell r="D14">
            <v>0.3</v>
          </cell>
        </row>
      </sheetData>
      <sheetData sheetId="574">
        <row r="14">
          <cell r="D14">
            <v>1240</v>
          </cell>
        </row>
      </sheetData>
      <sheetData sheetId="575">
        <row r="14">
          <cell r="D14">
            <v>1240</v>
          </cell>
        </row>
      </sheetData>
      <sheetData sheetId="576">
        <row r="14">
          <cell r="D14">
            <v>1240</v>
          </cell>
        </row>
      </sheetData>
      <sheetData sheetId="577">
        <row r="14">
          <cell r="D14">
            <v>1240</v>
          </cell>
        </row>
      </sheetData>
      <sheetData sheetId="578">
        <row r="126">
          <cell r="C126">
            <v>55</v>
          </cell>
        </row>
      </sheetData>
      <sheetData sheetId="579">
        <row r="15">
          <cell r="D15">
            <v>1240</v>
          </cell>
        </row>
      </sheetData>
      <sheetData sheetId="580">
        <row r="39">
          <cell r="D39">
            <v>4.37</v>
          </cell>
        </row>
      </sheetData>
      <sheetData sheetId="581">
        <row r="14">
          <cell r="D14">
            <v>0.3</v>
          </cell>
        </row>
      </sheetData>
      <sheetData sheetId="582"/>
      <sheetData sheetId="583">
        <row r="134">
          <cell r="D134">
            <v>550</v>
          </cell>
        </row>
      </sheetData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>
        <row r="14">
          <cell r="D14">
            <v>1240</v>
          </cell>
        </row>
      </sheetData>
      <sheetData sheetId="624">
        <row r="14">
          <cell r="D14">
            <v>1240</v>
          </cell>
        </row>
      </sheetData>
      <sheetData sheetId="625">
        <row r="14">
          <cell r="D14">
            <v>0.3</v>
          </cell>
        </row>
      </sheetData>
      <sheetData sheetId="626">
        <row r="14">
          <cell r="D14">
            <v>0.3</v>
          </cell>
        </row>
      </sheetData>
      <sheetData sheetId="627">
        <row r="14">
          <cell r="D14">
            <v>1240</v>
          </cell>
        </row>
      </sheetData>
      <sheetData sheetId="628">
        <row r="14">
          <cell r="D14">
            <v>1240</v>
          </cell>
        </row>
      </sheetData>
      <sheetData sheetId="629">
        <row r="14">
          <cell r="D14">
            <v>1240</v>
          </cell>
        </row>
      </sheetData>
      <sheetData sheetId="630">
        <row r="14">
          <cell r="D14">
            <v>1240</v>
          </cell>
        </row>
      </sheetData>
      <sheetData sheetId="631">
        <row r="126">
          <cell r="C126">
            <v>55</v>
          </cell>
        </row>
      </sheetData>
      <sheetData sheetId="632">
        <row r="15">
          <cell r="D15">
            <v>1240</v>
          </cell>
        </row>
      </sheetData>
      <sheetData sheetId="633">
        <row r="39">
          <cell r="D39">
            <v>4.37</v>
          </cell>
        </row>
      </sheetData>
      <sheetData sheetId="634">
        <row r="14">
          <cell r="D14">
            <v>0.3</v>
          </cell>
        </row>
      </sheetData>
      <sheetData sheetId="635"/>
      <sheetData sheetId="636">
        <row r="134">
          <cell r="D134">
            <v>550</v>
          </cell>
        </row>
      </sheetData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>
        <row r="14">
          <cell r="D14">
            <v>1240</v>
          </cell>
        </row>
      </sheetData>
      <sheetData sheetId="677">
        <row r="14">
          <cell r="D14">
            <v>1240</v>
          </cell>
        </row>
      </sheetData>
      <sheetData sheetId="678">
        <row r="14">
          <cell r="D14">
            <v>0.3</v>
          </cell>
        </row>
      </sheetData>
      <sheetData sheetId="679">
        <row r="14">
          <cell r="D14">
            <v>0.3</v>
          </cell>
        </row>
      </sheetData>
      <sheetData sheetId="680">
        <row r="14">
          <cell r="D14">
            <v>1240</v>
          </cell>
        </row>
      </sheetData>
      <sheetData sheetId="681">
        <row r="14">
          <cell r="D14">
            <v>1240</v>
          </cell>
        </row>
      </sheetData>
      <sheetData sheetId="682">
        <row r="14">
          <cell r="D14">
            <v>1240</v>
          </cell>
        </row>
      </sheetData>
      <sheetData sheetId="683">
        <row r="14">
          <cell r="D14">
            <v>1240</v>
          </cell>
        </row>
      </sheetData>
      <sheetData sheetId="684">
        <row r="126">
          <cell r="C126">
            <v>55</v>
          </cell>
        </row>
      </sheetData>
      <sheetData sheetId="685">
        <row r="15">
          <cell r="D15">
            <v>1240</v>
          </cell>
        </row>
      </sheetData>
      <sheetData sheetId="686">
        <row r="39">
          <cell r="D39">
            <v>4.37</v>
          </cell>
        </row>
      </sheetData>
      <sheetData sheetId="687">
        <row r="14">
          <cell r="D14">
            <v>0.3</v>
          </cell>
        </row>
      </sheetData>
      <sheetData sheetId="688"/>
      <sheetData sheetId="689">
        <row r="134">
          <cell r="D134">
            <v>550</v>
          </cell>
        </row>
      </sheetData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>
        <row r="14">
          <cell r="D14">
            <v>1240</v>
          </cell>
        </row>
      </sheetData>
      <sheetData sheetId="730">
        <row r="14">
          <cell r="D14">
            <v>1240</v>
          </cell>
        </row>
      </sheetData>
      <sheetData sheetId="731">
        <row r="14">
          <cell r="D14">
            <v>0.3</v>
          </cell>
        </row>
      </sheetData>
      <sheetData sheetId="732">
        <row r="14">
          <cell r="D14">
            <v>0.3</v>
          </cell>
        </row>
      </sheetData>
      <sheetData sheetId="733">
        <row r="14">
          <cell r="D14">
            <v>1240</v>
          </cell>
        </row>
      </sheetData>
      <sheetData sheetId="734">
        <row r="14">
          <cell r="D14">
            <v>1240</v>
          </cell>
        </row>
      </sheetData>
      <sheetData sheetId="735">
        <row r="14">
          <cell r="D14">
            <v>1240</v>
          </cell>
        </row>
      </sheetData>
      <sheetData sheetId="736">
        <row r="14">
          <cell r="D14">
            <v>1240</v>
          </cell>
        </row>
      </sheetData>
      <sheetData sheetId="737">
        <row r="126">
          <cell r="C126">
            <v>55</v>
          </cell>
        </row>
      </sheetData>
      <sheetData sheetId="738">
        <row r="15">
          <cell r="D15">
            <v>1240</v>
          </cell>
        </row>
      </sheetData>
      <sheetData sheetId="739">
        <row r="39">
          <cell r="D39">
            <v>4.37</v>
          </cell>
        </row>
      </sheetData>
      <sheetData sheetId="740">
        <row r="14">
          <cell r="D14">
            <v>0.3</v>
          </cell>
        </row>
      </sheetData>
      <sheetData sheetId="741"/>
      <sheetData sheetId="742">
        <row r="134">
          <cell r="D134">
            <v>550</v>
          </cell>
        </row>
      </sheetData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>
        <row r="14">
          <cell r="D14">
            <v>1240</v>
          </cell>
        </row>
      </sheetData>
      <sheetData sheetId="783">
        <row r="14">
          <cell r="D14">
            <v>1240</v>
          </cell>
        </row>
      </sheetData>
      <sheetData sheetId="784">
        <row r="14">
          <cell r="D14">
            <v>0.3</v>
          </cell>
        </row>
      </sheetData>
      <sheetData sheetId="785">
        <row r="14">
          <cell r="D14">
            <v>0.3</v>
          </cell>
        </row>
      </sheetData>
      <sheetData sheetId="786">
        <row r="14">
          <cell r="D14">
            <v>1240</v>
          </cell>
        </row>
      </sheetData>
      <sheetData sheetId="787">
        <row r="14">
          <cell r="D14">
            <v>1240</v>
          </cell>
        </row>
      </sheetData>
      <sheetData sheetId="788">
        <row r="14">
          <cell r="D14">
            <v>1240</v>
          </cell>
        </row>
      </sheetData>
      <sheetData sheetId="789">
        <row r="14">
          <cell r="D14">
            <v>1240</v>
          </cell>
        </row>
      </sheetData>
      <sheetData sheetId="790">
        <row r="126">
          <cell r="C126">
            <v>55</v>
          </cell>
        </row>
      </sheetData>
      <sheetData sheetId="791">
        <row r="15">
          <cell r="D15">
            <v>1240</v>
          </cell>
        </row>
      </sheetData>
      <sheetData sheetId="792">
        <row r="39">
          <cell r="D39">
            <v>4.37</v>
          </cell>
        </row>
      </sheetData>
      <sheetData sheetId="793">
        <row r="14">
          <cell r="D14">
            <v>0.3</v>
          </cell>
        </row>
      </sheetData>
      <sheetData sheetId="794"/>
      <sheetData sheetId="795">
        <row r="134">
          <cell r="D134">
            <v>550</v>
          </cell>
        </row>
      </sheetData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>
        <row r="14">
          <cell r="D14">
            <v>1240</v>
          </cell>
        </row>
      </sheetData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/>
      <sheetData sheetId="891"/>
      <sheetData sheetId="892"/>
      <sheetData sheetId="89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.Z"/>
      <sheetName val="Ac.C"/>
      <sheetName val="Ac.V"/>
      <sheetName val="resum.ac "/>
      <sheetName val="LOSA"/>
      <sheetName val="LOSA (2)"/>
      <sheetName val="insumo"/>
      <sheetName val="Mezcla"/>
      <sheetName val="ana.h.a"/>
      <sheetName val="analisis"/>
      <sheetName val="Analisis Areas Ext."/>
      <sheetName val="Resumen"/>
      <sheetName val="exteriores"/>
      <sheetName val="v. exterior"/>
      <sheetName val="bLOQUE A"/>
      <sheetName val="V.Tierras A"/>
      <sheetName val="V H.A y Muros A"/>
      <sheetName val="Term A"/>
      <sheetName val="ANALISIS STO DGO"/>
      <sheetName val="anal term"/>
      <sheetName val="#REF"/>
      <sheetName val="Ac_Z"/>
      <sheetName val="Ac_C"/>
      <sheetName val="Ac_V"/>
      <sheetName val="resum_ac_"/>
      <sheetName val="LOSA_(2)"/>
      <sheetName val="ana_h_a"/>
      <sheetName val="Analisis_Areas_Ext_"/>
      <sheetName val="v__exterior"/>
      <sheetName val="bLOQUE_A"/>
      <sheetName val="V_Tierras_A"/>
      <sheetName val="V_H_A_y_Muros_A"/>
      <sheetName val="Term_A"/>
      <sheetName val="ANALISIS_STO_DGO"/>
      <sheetName val="Ac_Z1"/>
      <sheetName val="Ac_C1"/>
      <sheetName val="Ac_V1"/>
      <sheetName val="resum_ac_1"/>
      <sheetName val="LOSA_(2)1"/>
      <sheetName val="ana_h_a1"/>
      <sheetName val="Analisis_Areas_Ext_1"/>
      <sheetName val="v__exterior1"/>
      <sheetName val="bLOQUE_A1"/>
      <sheetName val="V_Tierras_A1"/>
      <sheetName val="V_H_A_y_Muros_A1"/>
      <sheetName val="Term_A1"/>
      <sheetName val="ANALISIS_STO_DGO1"/>
      <sheetName val="anal_term"/>
      <sheetName val="HORM. Y MORTEROS."/>
      <sheetName val="SALARIOS"/>
      <sheetName val="HORM__Y_MORTEROS_"/>
      <sheetName val="anal_term1"/>
      <sheetName val="HORM__Y_MORTEROS_1"/>
      <sheetName val="Ac_Z2"/>
      <sheetName val="Ac_C2"/>
      <sheetName val="Ac_V2"/>
      <sheetName val="resum_ac_2"/>
      <sheetName val="LOSA_(2)2"/>
      <sheetName val="ana_h_a2"/>
      <sheetName val="Analisis_Areas_Ext_2"/>
      <sheetName val="v__exterior2"/>
      <sheetName val="bLOQUE_A2"/>
      <sheetName val="V_Tierras_A2"/>
      <sheetName val="V_H_A_y_Muros_A2"/>
      <sheetName val="Term_A2"/>
      <sheetName val="ANALISIS_STO_DGO2"/>
      <sheetName val="anal_term2"/>
      <sheetName val="HORM__Y_MORTEROS_2"/>
      <sheetName val="Ac_Z3"/>
      <sheetName val="Ac_C3"/>
      <sheetName val="Ac_V3"/>
      <sheetName val="resum_ac_3"/>
      <sheetName val="LOSA_(2)3"/>
      <sheetName val="ana_h_a3"/>
      <sheetName val="Analisis_Areas_Ext_3"/>
      <sheetName val="v__exterior3"/>
      <sheetName val="bLOQUE_A3"/>
      <sheetName val="V_Tierras_A3"/>
      <sheetName val="V_H_A_y_Muros_A3"/>
      <sheetName val="Term_A3"/>
      <sheetName val="ANALISIS_STO_DGO3"/>
      <sheetName val="anal_term3"/>
      <sheetName val="HORM__Y_MORTEROS_3"/>
      <sheetName val="Ac_Z4"/>
      <sheetName val="Ac_C4"/>
      <sheetName val="Ac_V4"/>
      <sheetName val="resum_ac_4"/>
      <sheetName val="LOSA_(2)4"/>
      <sheetName val="ana_h_a4"/>
      <sheetName val="Analisis_Areas_Ext_4"/>
      <sheetName val="v__exterior4"/>
      <sheetName val="bLOQUE_A4"/>
      <sheetName val="V_Tierras_A4"/>
      <sheetName val="V_H_A_y_Muros_A4"/>
      <sheetName val="Term_A4"/>
      <sheetName val="ANALISIS_STO_DGO4"/>
      <sheetName val="anal_term4"/>
      <sheetName val="HORM__Y_MORTEROS_4"/>
      <sheetName val="Ac_Z5"/>
      <sheetName val="Ac_C5"/>
      <sheetName val="Ac_V5"/>
      <sheetName val="resum_ac_5"/>
      <sheetName val="LOSA_(2)5"/>
      <sheetName val="ana_h_a5"/>
      <sheetName val="Analisis_Areas_Ext_5"/>
      <sheetName val="v__exterior5"/>
      <sheetName val="bLOQUE_A5"/>
      <sheetName val="V_Tierras_A5"/>
      <sheetName val="V_H_A_y_Muros_A5"/>
      <sheetName val="Term_A5"/>
      <sheetName val="ANALISIS_STO_DGO5"/>
      <sheetName val="anal_term5"/>
      <sheetName val="HORM__Y_MORTEROS_5"/>
      <sheetName val="m.o."/>
      <sheetName val="presup"/>
      <sheetName val="INSUMOS"/>
      <sheetName val="Pu-Sanit."/>
      <sheetName val="ANALISIS H-A "/>
      <sheetName val="Jornal"/>
      <sheetName val="ana-sanit."/>
      <sheetName val="Ana"/>
      <sheetName val="listado equipos a utilizar"/>
      <sheetName val="Ana. blocks y termin."/>
      <sheetName val="Costos Mano de Obra"/>
      <sheetName val="Insumos materiales"/>
      <sheetName val="Ana. Horm mexc mort"/>
      <sheetName val="electrico"/>
      <sheetName val="Anal. horm."/>
      <sheetName val="Mat"/>
      <sheetName val="Mano de Obra"/>
      <sheetName val="Volumenes"/>
      <sheetName val="Lista de precios"/>
      <sheetName val="m_o_"/>
      <sheetName val="m_o_1"/>
      <sheetName val="m_o_2"/>
      <sheetName val="m_o_3"/>
      <sheetName val="m_o_4"/>
      <sheetName val="m_o_5"/>
      <sheetName val="Osiades Est."/>
      <sheetName val="Analisis RELLENO"/>
      <sheetName val="Precios"/>
      <sheetName val="hato mayor dic.2010"/>
      <sheetName val="qqVgas"/>
      <sheetName val="MO"/>
      <sheetName val="CUBICACION 11"/>
      <sheetName val="CUBICACION_11"/>
      <sheetName val="Ana__blocks_y_termin_"/>
      <sheetName val="Costos_Mano_de_Obra"/>
      <sheetName val="Insumos_materiales"/>
      <sheetName val="Ana__Horm_mexc_mort"/>
      <sheetName val="ana-sanit_"/>
      <sheetName val="analisis_h-a_"/>
      <sheetName val="Pu-Sanit_"/>
      <sheetName val="listado_equipos_a_utilizar"/>
      <sheetName val="Anal__horm_"/>
      <sheetName val="Mano_de_Obra"/>
      <sheetName val="ana-sanit_1"/>
      <sheetName val="analisis_h-a_1"/>
      <sheetName val="listado_equipos_a_utilizar1"/>
      <sheetName val="Ana__blocks_y_termin_1"/>
      <sheetName val="Costos_Mano_de_Obra1"/>
      <sheetName val="Insumos_materiales1"/>
      <sheetName val="Ana__Horm_mexc_mort1"/>
      <sheetName val="Anal__horm_1"/>
      <sheetName val="Mano_de_Obra1"/>
      <sheetName val="CUBICACION_111"/>
      <sheetName val="Pu-Sanit_1"/>
      <sheetName val="ana-sanit_2"/>
      <sheetName val="analisis_h-a_2"/>
      <sheetName val="listado_equipos_a_utilizar2"/>
      <sheetName val="Ana__blocks_y_termin_2"/>
      <sheetName val="Costos_Mano_de_Obra2"/>
      <sheetName val="Insumos_materiales2"/>
      <sheetName val="Ana__Horm_mexc_mort2"/>
      <sheetName val="Anal__horm_2"/>
      <sheetName val="Mano_de_Obra2"/>
      <sheetName val="CUBICACION_112"/>
      <sheetName val="Ana__blocks_y_termin_3"/>
      <sheetName val="Costos_Mano_de_Obra3"/>
      <sheetName val="Insumos_materiales3"/>
      <sheetName val="Ana__Horm_mexc_mort3"/>
      <sheetName val="ana-sanit_3"/>
      <sheetName val="analisis_h-a_3"/>
      <sheetName val="Pu-Sanit_2"/>
      <sheetName val="listado_equipos_a_utilizar3"/>
      <sheetName val="Anal__horm_3"/>
      <sheetName val="Mano_de_Obra3"/>
      <sheetName val="Ac_Z6"/>
      <sheetName val="Ac_C6"/>
      <sheetName val="Ac_V6"/>
      <sheetName val="resum_ac_6"/>
      <sheetName val="LOSA_(2)6"/>
      <sheetName val="ana_h_a6"/>
      <sheetName val="Analisis_Areas_Ext_6"/>
      <sheetName val="v__exterior6"/>
      <sheetName val="bLOQUE_A6"/>
      <sheetName val="V_Tierras_A6"/>
      <sheetName val="V_H_A_y_Muros_A6"/>
      <sheetName val="Term_A6"/>
      <sheetName val="ANALISIS_STO_DGO6"/>
      <sheetName val="anal_term6"/>
      <sheetName val="HORM__Y_MORTEROS_6"/>
      <sheetName val="m_o_6"/>
      <sheetName val="Lista_de_precios"/>
      <sheetName val="Osiades_Est_"/>
      <sheetName val="Analisis_RELLENO"/>
      <sheetName val="hato_mayor_dic_2010"/>
      <sheetName val="Ac_Z7"/>
      <sheetName val="Ac_C7"/>
      <sheetName val="Ac_V7"/>
      <sheetName val="resum_ac_7"/>
      <sheetName val="LOSA_(2)7"/>
      <sheetName val="ana_h_a7"/>
      <sheetName val="Analisis_Areas_Ext_7"/>
      <sheetName val="v__exterior7"/>
      <sheetName val="bLOQUE_A7"/>
      <sheetName val="V_Tierras_A7"/>
      <sheetName val="V_H_A_y_Muros_A7"/>
      <sheetName val="Term_A7"/>
      <sheetName val="ANALISIS_STO_DGO7"/>
      <sheetName val="anal_term7"/>
      <sheetName val="HORM__Y_MORTEROS_7"/>
      <sheetName val="Ana__blocks_y_termin_4"/>
      <sheetName val="Costos_Mano_de_Obra4"/>
      <sheetName val="Insumos_materiales4"/>
      <sheetName val="Ana__Horm_mexc_mort4"/>
      <sheetName val="ana-sanit_4"/>
      <sheetName val="analisis_h-a_4"/>
      <sheetName val="m_o_7"/>
      <sheetName val="Lista_de_precios1"/>
      <sheetName val="Osiades_Est_1"/>
      <sheetName val="Analisis_RELLENO1"/>
      <sheetName val="Pu-Sanit_3"/>
      <sheetName val="listado_equipos_a_utilizar4"/>
      <sheetName val="Anal__horm_4"/>
      <sheetName val="Mano_de_Obra4"/>
      <sheetName val="hato_mayor_dic_20101"/>
      <sheetName val="CUBICACION_113"/>
      <sheetName val="Materiales"/>
      <sheetName val="A"/>
      <sheetName val="Presup."/>
      <sheetName val="MO ELECTRICISTA"/>
      <sheetName val="Análisis"/>
      <sheetName val="Cabañas Ejecutivas"/>
      <sheetName val="Cabañas Presidenciales "/>
      <sheetName val="Cabañas simple Tipo I"/>
      <sheetName val="Cabañas simple Tipo 2"/>
      <sheetName val="Cabañas simple Tipo 3"/>
      <sheetName val="Cabañas Vice Presidenciales"/>
      <sheetName val="Calles, aceras y contenes"/>
      <sheetName val="Caseta de planta"/>
      <sheetName val="Edificio Administracion"/>
      <sheetName val="Edificio de Entrada"/>
      <sheetName val="Hoja de presupuesto"/>
      <sheetName val="Sheet4"/>
      <sheetName val="Sheet5"/>
      <sheetName val="Análisis de Precios"/>
      <sheetName val="Col.Amarre"/>
      <sheetName val="Escalera"/>
      <sheetName val="Muros"/>
      <sheetName val="Precio"/>
      <sheetName val="analisis unitarios"/>
      <sheetName val="PRESUPUESTO edificio administra"/>
      <sheetName val="pu-elect."/>
      <sheetName val="m. o. exc."/>
      <sheetName val="ana-elect."/>
      <sheetName val="puertas"/>
      <sheetName val="Presup_"/>
      <sheetName val="MO_ELECTRICISTA"/>
      <sheetName val="Cabañas_Ejecutivas"/>
      <sheetName val="Cabañas_Presidenciales_"/>
      <sheetName val="Cabañas_simple_Tipo_I"/>
      <sheetName val="Cabañas_simple_Tipo_2"/>
      <sheetName val="Cabañas_simple_Tipo_3"/>
      <sheetName val="Cabañas_Vice_Presidenciales"/>
      <sheetName val="Calles,_aceras_y_contenes"/>
      <sheetName val="Caseta_de_planta"/>
      <sheetName val="Edificio_Administracion"/>
      <sheetName val="Edificio_de_Entrada"/>
      <sheetName val="Hoja_de_presupuesto"/>
      <sheetName val="Col_Amarre"/>
      <sheetName val="Análisis_de_Precios"/>
      <sheetName val="pu-elect_"/>
      <sheetName val="m__o__exc_"/>
      <sheetName val="ana-elect_"/>
      <sheetName val="Ana__blocks_y_termin_5"/>
      <sheetName val="Costos_Mano_de_Obra5"/>
      <sheetName val="Insumos_materiales5"/>
      <sheetName val="Ana__Horm_mexc_mort5"/>
      <sheetName val="ana-sanit_5"/>
      <sheetName val="analisis_h-a_5"/>
      <sheetName val="Pu-Sanit_4"/>
      <sheetName val="listado_equipos_a_utilizar5"/>
      <sheetName val="Anal__horm_5"/>
      <sheetName val="Mano_de_Obra5"/>
      <sheetName val="Presup_1"/>
      <sheetName val="MO_ELECTRICISTA1"/>
      <sheetName val="Cabañas_Ejecutivas1"/>
      <sheetName val="Cabañas_Presidenciales_1"/>
      <sheetName val="Cabañas_simple_Tipo_I1"/>
      <sheetName val="Cabañas_simple_Tipo_21"/>
      <sheetName val="Cabañas_simple_Tipo_31"/>
      <sheetName val="Cabañas_Vice_Presidenciales1"/>
      <sheetName val="Calles,_aceras_y_contenes1"/>
      <sheetName val="Caseta_de_planta1"/>
      <sheetName val="Edificio_Administracion1"/>
      <sheetName val="Edificio_de_Entrada1"/>
      <sheetName val="Hoja_de_presupuesto1"/>
      <sheetName val="Col_Amarre1"/>
      <sheetName val="Análisis_de_Precios1"/>
      <sheetName val="CUBICACION_114"/>
      <sheetName val="pu-elect_1"/>
      <sheetName val="m__o__exc_1"/>
      <sheetName val="ana-elect_1"/>
      <sheetName val="Ac_Z17"/>
      <sheetName val="Ac_C17"/>
      <sheetName val="Ac_V17"/>
      <sheetName val="resum_ac_17"/>
      <sheetName val="LOSA_(2)17"/>
      <sheetName val="ana_h_a17"/>
      <sheetName val="Analisis_Areas_Ext_17"/>
      <sheetName val="v__exterior17"/>
      <sheetName val="bLOQUE_A17"/>
      <sheetName val="V_Tierras_A17"/>
      <sheetName val="V_H_A_y_Muros_A17"/>
      <sheetName val="Term_A17"/>
      <sheetName val="ANALISIS_STO_DGO17"/>
      <sheetName val="anal_term17"/>
      <sheetName val="HORM__Y_MORTEROS_17"/>
      <sheetName val="m_o_17"/>
      <sheetName val="Ac_Z16"/>
      <sheetName val="Ac_C16"/>
      <sheetName val="Ac_V16"/>
      <sheetName val="resum_ac_16"/>
      <sheetName val="LOSA_(2)16"/>
      <sheetName val="ana_h_a16"/>
      <sheetName val="Analisis_Areas_Ext_16"/>
      <sheetName val="v__exterior16"/>
      <sheetName val="bLOQUE_A16"/>
      <sheetName val="V_Tierras_A16"/>
      <sheetName val="V_H_A_y_Muros_A16"/>
      <sheetName val="Term_A16"/>
      <sheetName val="ANALISIS_STO_DGO16"/>
      <sheetName val="anal_term16"/>
      <sheetName val="HORM__Y_MORTEROS_16"/>
      <sheetName val="m_o_16"/>
      <sheetName val="Ana__blocks_y_termin_13"/>
      <sheetName val="Costos_Mano_de_Obra13"/>
      <sheetName val="Insumos_materiales13"/>
      <sheetName val="Ana__Horm_mexc_mort13"/>
      <sheetName val="ana-sanit_13"/>
      <sheetName val="analisis_h-a_9"/>
      <sheetName val="Osiades_Est_10"/>
      <sheetName val="Analisis_RELLENO10"/>
      <sheetName val="Pu-Sanit_12"/>
      <sheetName val="listado_equipos_a_utilizar13"/>
      <sheetName val="Anal__horm_13"/>
      <sheetName val="Mano_de_Obra13"/>
      <sheetName val="Lista_de_precios10"/>
      <sheetName val="hato_mayor_dic_201010"/>
      <sheetName val="CUBICACION_1112"/>
      <sheetName val="Ac_Z11"/>
      <sheetName val="Ac_C11"/>
      <sheetName val="Ac_V11"/>
      <sheetName val="resum_ac_11"/>
      <sheetName val="LOSA_(2)11"/>
      <sheetName val="ana_h_a11"/>
      <sheetName val="Analisis_Areas_Ext_11"/>
      <sheetName val="v__exterior11"/>
      <sheetName val="bLOQUE_A11"/>
      <sheetName val="V_Tierras_A11"/>
      <sheetName val="V_H_A_y_Muros_A11"/>
      <sheetName val="Term_A11"/>
      <sheetName val="ANALISIS_STO_DGO11"/>
      <sheetName val="anal_term11"/>
      <sheetName val="HORM__Y_MORTEROS_11"/>
      <sheetName val="m_o_11"/>
      <sheetName val="Pu-Sanit_7"/>
      <sheetName val="ana-sanit_8"/>
      <sheetName val="listado_equipos_a_utilizar8"/>
      <sheetName val="Ana__blocks_y_termin_8"/>
      <sheetName val="Costos_Mano_de_Obra8"/>
      <sheetName val="Insumos_materiales8"/>
      <sheetName val="Ana__Horm_mexc_mort8"/>
      <sheetName val="Anal__horm_8"/>
      <sheetName val="Mano_de_Obra8"/>
      <sheetName val="Lista_de_precios5"/>
      <sheetName val="hato_mayor_dic_20105"/>
      <sheetName val="Osiades_Est_5"/>
      <sheetName val="Analisis_RELLENO5"/>
      <sheetName val="CUBICACION_117"/>
      <sheetName val="Ac_Z8"/>
      <sheetName val="Ac_C8"/>
      <sheetName val="Ac_V8"/>
      <sheetName val="resum_ac_8"/>
      <sheetName val="LOSA_(2)8"/>
      <sheetName val="ana_h_a8"/>
      <sheetName val="Analisis_Areas_Ext_8"/>
      <sheetName val="v__exterior8"/>
      <sheetName val="bLOQUE_A8"/>
      <sheetName val="V_Tierras_A8"/>
      <sheetName val="V_H_A_y_Muros_A8"/>
      <sheetName val="Term_A8"/>
      <sheetName val="ANALISIS_STO_DGO8"/>
      <sheetName val="anal_term8"/>
      <sheetName val="HORM__Y_MORTEROS_8"/>
      <sheetName val="m_o_8"/>
      <sheetName val="Lista_de_precios2"/>
      <sheetName val="Osiades_Est_2"/>
      <sheetName val="Analisis_RELLENO2"/>
      <sheetName val="hato_mayor_dic_20102"/>
      <sheetName val="Ac_Z9"/>
      <sheetName val="Ac_C9"/>
      <sheetName val="Ac_V9"/>
      <sheetName val="resum_ac_9"/>
      <sheetName val="LOSA_(2)9"/>
      <sheetName val="ana_h_a9"/>
      <sheetName val="Analisis_Areas_Ext_9"/>
      <sheetName val="v__exterior9"/>
      <sheetName val="bLOQUE_A9"/>
      <sheetName val="V_Tierras_A9"/>
      <sheetName val="V_H_A_y_Muros_A9"/>
      <sheetName val="Term_A9"/>
      <sheetName val="ANALISIS_STO_DGO9"/>
      <sheetName val="anal_term9"/>
      <sheetName val="HORM__Y_MORTEROS_9"/>
      <sheetName val="m_o_9"/>
      <sheetName val="Pu-Sanit_5"/>
      <sheetName val="ana-sanit_6"/>
      <sheetName val="listado_equipos_a_utilizar6"/>
      <sheetName val="Ana__blocks_y_termin_6"/>
      <sheetName val="Costos_Mano_de_Obra6"/>
      <sheetName val="Insumos_materiales6"/>
      <sheetName val="Ana__Horm_mexc_mort6"/>
      <sheetName val="Anal__horm_6"/>
      <sheetName val="Mano_de_Obra6"/>
      <sheetName val="Lista_de_precios3"/>
      <sheetName val="hato_mayor_dic_20103"/>
      <sheetName val="Osiades_Est_3"/>
      <sheetName val="Analisis_RELLENO3"/>
      <sheetName val="CUBICACION_115"/>
      <sheetName val="Ac_Z10"/>
      <sheetName val="Ac_C10"/>
      <sheetName val="Ac_V10"/>
      <sheetName val="resum_ac_10"/>
      <sheetName val="LOSA_(2)10"/>
      <sheetName val="ana_h_a10"/>
      <sheetName val="Analisis_Areas_Ext_10"/>
      <sheetName val="v__exterior10"/>
      <sheetName val="bLOQUE_A10"/>
      <sheetName val="V_Tierras_A10"/>
      <sheetName val="V_H_A_y_Muros_A10"/>
      <sheetName val="Term_A10"/>
      <sheetName val="ANALISIS_STO_DGO10"/>
      <sheetName val="anal_term10"/>
      <sheetName val="HORM__Y_MORTEROS_10"/>
      <sheetName val="m_o_10"/>
      <sheetName val="Pu-Sanit_6"/>
      <sheetName val="ana-sanit_7"/>
      <sheetName val="listado_equipos_a_utilizar7"/>
      <sheetName val="Ana__blocks_y_termin_7"/>
      <sheetName val="Costos_Mano_de_Obra7"/>
      <sheetName val="Insumos_materiales7"/>
      <sheetName val="Ana__Horm_mexc_mort7"/>
      <sheetName val="Anal__horm_7"/>
      <sheetName val="Mano_de_Obra7"/>
      <sheetName val="Lista_de_precios4"/>
      <sheetName val="hato_mayor_dic_20104"/>
      <sheetName val="Osiades_Est_4"/>
      <sheetName val="Analisis_RELLENO4"/>
      <sheetName val="CUBICACION_116"/>
      <sheetName val="Ac_Z12"/>
      <sheetName val="Ac_C12"/>
      <sheetName val="Ac_V12"/>
      <sheetName val="resum_ac_12"/>
      <sheetName val="LOSA_(2)12"/>
      <sheetName val="ana_h_a12"/>
      <sheetName val="Analisis_Areas_Ext_12"/>
      <sheetName val="v__exterior12"/>
      <sheetName val="bLOQUE_A12"/>
      <sheetName val="V_Tierras_A12"/>
      <sheetName val="V_H_A_y_Muros_A12"/>
      <sheetName val="Term_A12"/>
      <sheetName val="ANALISIS_STO_DGO12"/>
      <sheetName val="anal_term12"/>
      <sheetName val="HORM__Y_MORTEROS_12"/>
      <sheetName val="Ana__blocks_y_termin_9"/>
      <sheetName val="Costos_Mano_de_Obra9"/>
      <sheetName val="Insumos_materiales9"/>
      <sheetName val="Ana__Horm_mexc_mort9"/>
      <sheetName val="ana-sanit_9"/>
      <sheetName val="m_o_12"/>
      <sheetName val="Lista_de_precios6"/>
      <sheetName val="Osiades_Est_6"/>
      <sheetName val="Analisis_RELLENO6"/>
      <sheetName val="Pu-Sanit_8"/>
      <sheetName val="listado_equipos_a_utilizar9"/>
      <sheetName val="Anal__horm_9"/>
      <sheetName val="Mano_de_Obra9"/>
      <sheetName val="hato_mayor_dic_20106"/>
      <sheetName val="CUBICACION_118"/>
      <sheetName val="analisis_h-a_6"/>
      <sheetName val="Ac_Z13"/>
      <sheetName val="Ac_C13"/>
      <sheetName val="Ac_V13"/>
      <sheetName val="resum_ac_13"/>
      <sheetName val="LOSA_(2)13"/>
      <sheetName val="ana_h_a13"/>
      <sheetName val="Analisis_Areas_Ext_13"/>
      <sheetName val="v__exterior13"/>
      <sheetName val="bLOQUE_A13"/>
      <sheetName val="V_Tierras_A13"/>
      <sheetName val="V_H_A_y_Muros_A13"/>
      <sheetName val="Term_A13"/>
      <sheetName val="ANALISIS_STO_DGO13"/>
      <sheetName val="anal_term13"/>
      <sheetName val="HORM__Y_MORTEROS_13"/>
      <sheetName val="Ana__blocks_y_termin_10"/>
      <sheetName val="Costos_Mano_de_Obra10"/>
      <sheetName val="Insumos_materiales10"/>
      <sheetName val="Ana__Horm_mexc_mort10"/>
      <sheetName val="ana-sanit_10"/>
      <sheetName val="analisis_h-a_7"/>
      <sheetName val="m_o_13"/>
      <sheetName val="Lista_de_precios7"/>
      <sheetName val="Osiades_Est_7"/>
      <sheetName val="Analisis_RELLENO7"/>
      <sheetName val="Pu-Sanit_9"/>
      <sheetName val="listado_equipos_a_utilizar10"/>
      <sheetName val="Anal__horm_10"/>
      <sheetName val="Mano_de_Obra10"/>
      <sheetName val="hato_mayor_dic_20107"/>
      <sheetName val="CUBICACION_119"/>
      <sheetName val="Ac_Z14"/>
      <sheetName val="Ac_C14"/>
      <sheetName val="Ac_V14"/>
      <sheetName val="resum_ac_14"/>
      <sheetName val="LOSA_(2)14"/>
      <sheetName val="ana_h_a14"/>
      <sheetName val="Analisis_Areas_Ext_14"/>
      <sheetName val="v__exterior14"/>
      <sheetName val="bLOQUE_A14"/>
      <sheetName val="V_Tierras_A14"/>
      <sheetName val="V_H_A_y_Muros_A14"/>
      <sheetName val="Term_A14"/>
      <sheetName val="ANALISIS_STO_DGO14"/>
      <sheetName val="anal_term14"/>
      <sheetName val="HORM__Y_MORTEROS_14"/>
      <sheetName val="m_o_14"/>
      <sheetName val="Pu-Sanit_10"/>
      <sheetName val="ana-sanit_11"/>
      <sheetName val="listado_equipos_a_utilizar11"/>
      <sheetName val="Ana__blocks_y_termin_11"/>
      <sheetName val="Costos_Mano_de_Obra11"/>
      <sheetName val="Insumos_materiales11"/>
      <sheetName val="Ana__Horm_mexc_mort11"/>
      <sheetName val="Anal__horm_11"/>
      <sheetName val="Mano_de_Obra11"/>
      <sheetName val="Lista_de_precios8"/>
      <sheetName val="hato_mayor_dic_20108"/>
      <sheetName val="Osiades_Est_8"/>
      <sheetName val="Analisis_RELLENO8"/>
      <sheetName val="CUBICACION_1110"/>
      <sheetName val="analisis_h-a_8"/>
      <sheetName val="PRESUPUESTO_edificio_administra"/>
      <sheetName val="Ac_Z15"/>
      <sheetName val="Ac_C15"/>
      <sheetName val="Ac_V15"/>
      <sheetName val="resum_ac_15"/>
      <sheetName val="LOSA_(2)15"/>
      <sheetName val="ana_h_a15"/>
      <sheetName val="Analisis_Areas_Ext_15"/>
      <sheetName val="v__exterior15"/>
      <sheetName val="bLOQUE_A15"/>
      <sheetName val="V_Tierras_A15"/>
      <sheetName val="V_H_A_y_Muros_A15"/>
      <sheetName val="Term_A15"/>
      <sheetName val="ANALISIS_STO_DGO15"/>
      <sheetName val="anal_term15"/>
      <sheetName val="HORM__Y_MORTEROS_15"/>
      <sheetName val="m_o_15"/>
      <sheetName val="Pu-Sanit_11"/>
      <sheetName val="ana-sanit_12"/>
      <sheetName val="listado_equipos_a_utilizar12"/>
      <sheetName val="Ana__blocks_y_termin_12"/>
      <sheetName val="Costos_Mano_de_Obra12"/>
      <sheetName val="Insumos_materiales12"/>
      <sheetName val="Ana__Horm_mexc_mort12"/>
      <sheetName val="Anal__horm_12"/>
      <sheetName val="Mano_de_Obra12"/>
      <sheetName val="Lista_de_precios9"/>
      <sheetName val="hato_mayor_dic_20109"/>
      <sheetName val="Osiades_Est_9"/>
      <sheetName val="Analisis_RELLENO9"/>
      <sheetName val="CUBICACION_1111"/>
      <sheetName val="Ins"/>
      <sheetName val="PU-B-GS"/>
      <sheetName val="CAMPAMENTO2"/>
      <sheetName val="ingenieria"/>
      <sheetName val="Detalle Acero"/>
      <sheetName val="pes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D4">
            <v>2547.17</v>
          </cell>
        </row>
        <row r="11">
          <cell r="D11">
            <v>95</v>
          </cell>
        </row>
      </sheetData>
      <sheetData sheetId="7" refreshError="1">
        <row r="10">
          <cell r="F10">
            <v>4838.6400000000003</v>
          </cell>
        </row>
        <row r="37">
          <cell r="F37">
            <v>4299.8692000000001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 refreshError="1"/>
      <sheetData sheetId="142" refreshError="1"/>
      <sheetData sheetId="143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"/>
      <sheetName val="Hormigon"/>
      <sheetName val="Copia de Analisis"/>
      <sheetName val="Sheet4"/>
      <sheetName val="Sheet5"/>
      <sheetName val="Ana"/>
      <sheetName val="Ins"/>
      <sheetName val="Ins 2"/>
      <sheetName val="med.mov.de tierras"/>
      <sheetName val="Analisis"/>
      <sheetName val="presup."/>
      <sheetName val="presup_"/>
      <sheetName val="presup_1"/>
      <sheetName val="presup_2"/>
      <sheetName val="presup_3"/>
      <sheetName val="Analisis Detallado"/>
      <sheetName val="anal term"/>
      <sheetName val="Mat"/>
      <sheetName val="Jornal"/>
      <sheetName val="M.O."/>
      <sheetName val="presup_4"/>
      <sheetName val="presup_5"/>
      <sheetName val="R07"/>
      <sheetName val="R08"/>
      <sheetName val="R09"/>
      <sheetName val="Copia_de_Analisis"/>
      <sheetName val="Mano Obra"/>
      <sheetName val="presupuesto"/>
      <sheetName val="Insumos"/>
      <sheetName val="Factura"/>
      <sheetName val="Personalizar"/>
      <sheetName val="Muros"/>
      <sheetName val="Cubicación"/>
      <sheetName val="Pu-Sanit."/>
      <sheetName val="gonzalo"/>
      <sheetName val="PRE Desvio Alcant.  Potable"/>
      <sheetName val="listado equipos a utilizar"/>
      <sheetName val="Insumos materiales"/>
      <sheetName val="Costos Mano de Obra"/>
      <sheetName val="Mano de Obra"/>
      <sheetName val="ANALISIS STO DGO"/>
      <sheetName val="CUB-10181-3(Rescision)"/>
      <sheetName val="Copia_de_Analisis1"/>
      <sheetName val="Ins_21"/>
      <sheetName val="med_mov_de_tierras1"/>
      <sheetName val="Ins_2"/>
      <sheetName val="med_mov_de_tierras"/>
      <sheetName val="Copia_de_Analisis3"/>
      <sheetName val="Ins_23"/>
      <sheetName val="med_mov_de_tierras3"/>
      <sheetName val="Copia_de_Analisis2"/>
      <sheetName val="Ins_22"/>
      <sheetName val="med_mov_de_tierras2"/>
      <sheetName val="Copia_de_Analisis4"/>
      <sheetName val="Ins_24"/>
      <sheetName val="med_mov_de_tierras4"/>
      <sheetName val="presup_6"/>
      <sheetName val="Analisis_Detallado"/>
      <sheetName val="anal_term"/>
      <sheetName val="M_O_"/>
      <sheetName val="Mano_Obra"/>
      <sheetName val="Copia_de_Analisis5"/>
      <sheetName val="Ins_25"/>
      <sheetName val="med_mov_de_tierras5"/>
      <sheetName val="presup_7"/>
      <sheetName val="Analisis_Detallado1"/>
      <sheetName val="anal_term1"/>
      <sheetName val="M_O_1"/>
      <sheetName val="Mano_Obra1"/>
      <sheetName val="Copia_de_Analisis7"/>
      <sheetName val="Ins_27"/>
      <sheetName val="med_mov_de_tierras7"/>
      <sheetName val="presup_9"/>
      <sheetName val="Analisis_Detallado3"/>
      <sheetName val="anal_term3"/>
      <sheetName val="M_O_3"/>
      <sheetName val="Mano_Obra3"/>
      <sheetName val="Copia_de_Analisis6"/>
      <sheetName val="Ins_26"/>
      <sheetName val="med_mov_de_tierras6"/>
      <sheetName val="presup_8"/>
      <sheetName val="Analisis_Detallado2"/>
      <sheetName val="anal_term2"/>
      <sheetName val="M_O_2"/>
      <sheetName val="Mano_Obra2"/>
      <sheetName val="MOJornal"/>
      <sheetName val="MO"/>
      <sheetName val="MATERIALES"/>
      <sheetName val="OBRAMANO"/>
      <sheetName val="EQUIPOS"/>
      <sheetName val="Copia_de_Analisis8"/>
      <sheetName val="Ins_28"/>
      <sheetName val="med_mov_de_tierras8"/>
      <sheetName val="presup_10"/>
      <sheetName val="Analisis_Detallado4"/>
      <sheetName val="anal_term4"/>
      <sheetName val="M_O_4"/>
      <sheetName val="Mano_Obra4"/>
      <sheetName val="Pu-Sanit_"/>
      <sheetName val="listado_equipos_a_utilizar"/>
      <sheetName val="Insumos_materiales"/>
      <sheetName val="Costos_Mano_de_Obra"/>
      <sheetName val="Mano_de_Obra"/>
      <sheetName val="PRE_Desvio_Alcant___Potable"/>
      <sheetName val="ANALISIS_STO_DGO"/>
      <sheetName val="Copia_de_Analisis9"/>
      <sheetName val="Ins_29"/>
      <sheetName val="med_mov_de_tierras9"/>
      <sheetName val="presup_11"/>
      <sheetName val="Analisis_Detallado5"/>
      <sheetName val="anal_term5"/>
      <sheetName val="M_O_5"/>
      <sheetName val="Mano_Obra5"/>
      <sheetName val="Pu-Sanit_1"/>
      <sheetName val="listado_equipos_a_utilizar1"/>
      <sheetName val="Insumos_materiales1"/>
      <sheetName val="Costos_Mano_de_Obra1"/>
      <sheetName val="Mano_de_Obra1"/>
      <sheetName val="PRE_Desvio_Alcant___Potable1"/>
      <sheetName val="ANALISIS_STO_DGO1"/>
      <sheetName val="Copia_de_Analisis10"/>
      <sheetName val="Ins_210"/>
      <sheetName val="med_mov_de_tierras10"/>
      <sheetName val="presup_12"/>
      <sheetName val="Analisis_Detallado6"/>
      <sheetName val="anal_term6"/>
      <sheetName val="M_O_6"/>
      <sheetName val="Mano_Obra6"/>
      <sheetName val="listado_equipos_a_utilizar2"/>
      <sheetName val="Insumos_materiales2"/>
      <sheetName val="Costos_Mano_de_Obra2"/>
      <sheetName val="Mano_de_Obra2"/>
      <sheetName val="PRE_Desvio_Alcant___Potable2"/>
      <sheetName val="Pu-Sanit_2"/>
      <sheetName val="ANALISIS_STO_DGO2"/>
      <sheetName val="Copia_de_Analisis11"/>
      <sheetName val="Ins_211"/>
      <sheetName val="med_mov_de_tierras11"/>
      <sheetName val="presup_13"/>
      <sheetName val="Analisis_Detallado7"/>
      <sheetName val="anal_term7"/>
      <sheetName val="M_O_7"/>
      <sheetName val="Mano_Obra7"/>
      <sheetName val="Pu-Sanit_3"/>
      <sheetName val="listado_equipos_a_utilizar3"/>
      <sheetName val="Insumos_materiales3"/>
      <sheetName val="Costos_Mano_de_Obra3"/>
      <sheetName val="Mano_de_Obra3"/>
      <sheetName val="PRE_Desvio_Alcant___Potable3"/>
      <sheetName val="ANALISIS_STO_DGO3"/>
    </sheetNames>
    <sheetDataSet>
      <sheetData sheetId="0">
        <row r="9">
          <cell r="F9">
            <v>280</v>
          </cell>
        </row>
        <row r="11">
          <cell r="F11">
            <v>1796.9451931716083</v>
          </cell>
        </row>
        <row r="12">
          <cell r="F12">
            <v>1796.9451931716083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XTERIOR Y PARQUE INSPIRACION"/>
      <sheetName val="Presup. completo"/>
      <sheetName val="Presup. PARTE  (1)"/>
      <sheetName val="Presup. PARTE  (2)"/>
      <sheetName val="Presp Electrico"/>
      <sheetName val="iNDICE"/>
      <sheetName val="Volumenes"/>
      <sheetName val="Area"/>
      <sheetName val="Puertas y Ventanas"/>
      <sheetName val="ANALISIS H-A "/>
      <sheetName val="Anal. Electr"/>
      <sheetName val="Listado Precio "/>
      <sheetName val="Jornal"/>
      <sheetName val="cuantia "/>
      <sheetName val="Pu-Sanit."/>
      <sheetName val="MUROS BLOCK"/>
      <sheetName val="anal term"/>
      <sheetName val="Anal. horm."/>
      <sheetName val="Ana-Sanit."/>
      <sheetName val="Mat"/>
      <sheetName val="PU-Elect."/>
      <sheetName val="anal aire"/>
      <sheetName val="climat."/>
      <sheetName val="peso-cuantia"/>
      <sheetName val="planta trata"/>
      <sheetName val="subida materiales"/>
      <sheetName val="cuantias "/>
      <sheetName val="M. O. exc."/>
      <sheetName val="Ana-elect."/>
      <sheetName val="puertas"/>
      <sheetName val="Cubicacion"/>
      <sheetName val="Septicos"/>
      <sheetName val="caseta"/>
      <sheetName val="calcul anal"/>
      <sheetName val="anal"/>
      <sheetName val="Mezcla"/>
      <sheetName val="Hoja2"/>
      <sheetName val="Hoja1"/>
      <sheetName val="ND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centro Plaza"/>
      <sheetName val="Precios"/>
      <sheetName val="Senalizacion"/>
      <sheetName val="DATA Staff"/>
      <sheetName val="Operating Cost Summary T 5.20"/>
      <sheetName val="INSUMOS"/>
      <sheetName val="Unicentro_Plaza"/>
      <sheetName val="DATA_Staff"/>
      <sheetName val="Operating_Cost_Summary_T_5_20"/>
      <sheetName val="Unicentro_Plaza1"/>
      <sheetName val="DATA_Staff1"/>
      <sheetName val="Operating_Cost_Summary_T_5_201"/>
      <sheetName val="Unicentro_Plaza2"/>
      <sheetName val="DATA_Staff2"/>
      <sheetName val="Operating_Cost_Summary_T_5_202"/>
      <sheetName val="Unicentro_Plaza3"/>
      <sheetName val="DATA_Staff3"/>
      <sheetName val="Operating_Cost_Summary_T_5_203"/>
      <sheetName val="Unicentro_Plaza4"/>
      <sheetName val="DATA_Staff4"/>
      <sheetName val="Operating_Cost_Summary_T_5_204"/>
      <sheetName val="Unicentro_Plaza5"/>
      <sheetName val="DATA_Staff5"/>
      <sheetName val="Operating_Cost_Summary_T_5_205"/>
      <sheetName val="Unicentro_Plaza6"/>
      <sheetName val="DATA_Staff6"/>
      <sheetName val="Operating_Cost_Summary_T_5_206"/>
      <sheetName val="Unicentro_Plaza7"/>
      <sheetName val="DATA_Staff7"/>
      <sheetName val="Operating_Cost_Summary_T_5_207"/>
      <sheetName val="anal term"/>
      <sheetName val="A"/>
      <sheetName val="anal_term"/>
      <sheetName val="anal_term1"/>
      <sheetName val="Unicentro_Plaza20"/>
      <sheetName val="DATA_Staff20"/>
      <sheetName val="Operating_Cost_Summary_T_5_2020"/>
      <sheetName val="Unicentro_Plaza19"/>
      <sheetName val="DATA_Staff19"/>
      <sheetName val="Operating_Cost_Summary_T_5_2019"/>
      <sheetName val="Unicentro_Plaza18"/>
      <sheetName val="DATA_Staff18"/>
      <sheetName val="Operating_Cost_Summary_T_5_2018"/>
      <sheetName val="Unicentro_Plaza11"/>
      <sheetName val="DATA_Staff11"/>
      <sheetName val="Operating_Cost_Summary_T_5_2011"/>
      <sheetName val="Unicentro_Plaza8"/>
      <sheetName val="DATA_Staff8"/>
      <sheetName val="Operating_Cost_Summary_T_5_208"/>
      <sheetName val="Unicentro_Plaza9"/>
      <sheetName val="DATA_Staff9"/>
      <sheetName val="Operating_Cost_Summary_T_5_209"/>
      <sheetName val="Unicentro_Plaza10"/>
      <sheetName val="DATA_Staff10"/>
      <sheetName val="Operating_Cost_Summary_T_5_2010"/>
      <sheetName val="Unicentro_Plaza12"/>
      <sheetName val="DATA_Staff12"/>
      <sheetName val="Operating_Cost_Summary_T_5_2012"/>
      <sheetName val="Unicentro_Plaza13"/>
      <sheetName val="DATA_Staff13"/>
      <sheetName val="Operating_Cost_Summary_T_5_2013"/>
      <sheetName val="Unicentro_Plaza14"/>
      <sheetName val="DATA_Staff14"/>
      <sheetName val="Operating_Cost_Summary_T_5_2014"/>
      <sheetName val="Unicentro_Plaza15"/>
      <sheetName val="DATA_Staff15"/>
      <sheetName val="Operating_Cost_Summary_T_5_2015"/>
      <sheetName val="Unicentro_Plaza16"/>
      <sheetName val="DATA_Staff16"/>
      <sheetName val="Operating_Cost_Summary_T_5_2016"/>
      <sheetName val="Unicentro_Plaza17"/>
      <sheetName val="DATA_Staff17"/>
      <sheetName val="Operating_Cost_Summary_T_5_20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ENTACION (2)"/>
      <sheetName val="PRESUPUESTO (2)"/>
      <sheetName val="P.U. Const"/>
      <sheetName val="Materiales"/>
      <sheetName val="Salarios"/>
      <sheetName val="Precios"/>
      <sheetName val="EQUIPOS"/>
      <sheetName val="COSTO INDIRECTO"/>
      <sheetName val="OPERADORES EQUIPOS"/>
      <sheetName val="Analisis"/>
      <sheetName val="Insumos (2)"/>
      <sheetName val="M.O."/>
      <sheetName val="Insumos"/>
      <sheetName val="Análisis"/>
      <sheetName val="via"/>
      <sheetName val="PRESENTACION_(2)"/>
      <sheetName val="PRESUPUESTO_(2)"/>
      <sheetName val="P_U__Const"/>
      <sheetName val="med.mov.de tierras2"/>
      <sheetName val="qqVgas"/>
      <sheetName val="PRESENTACION_(2)1"/>
      <sheetName val="PRESUPUESTO_(2)1"/>
      <sheetName val="P_U__Const1"/>
      <sheetName val="COSTO_INDIRECTO"/>
      <sheetName val="OPERADORES_EQUIPOS"/>
      <sheetName val="Insumos_(2)"/>
      <sheetName val="M_O_"/>
      <sheetName val="MANO DE OBRA"/>
      <sheetName val="PRESENTACION_(2)2"/>
      <sheetName val="PRESUPUESTO_(2)2"/>
      <sheetName val="P_U__Const2"/>
      <sheetName val="COSTO_INDIRECTO1"/>
      <sheetName val="OPERADORES_EQUIPOS1"/>
      <sheetName val="Insumos_(2)1"/>
      <sheetName val="M_O_1"/>
      <sheetName val="med_mov_de_tierras21"/>
      <sheetName val="med_mov_de_tierras2"/>
      <sheetName val="PRESENTACION_(2)3"/>
      <sheetName val="PRESUPUESTO_(2)3"/>
      <sheetName val="P_U__Const3"/>
      <sheetName val="COSTO_INDIRECTO2"/>
      <sheetName val="OPERADORES_EQUIPOS2"/>
      <sheetName val="Insumos_(2)2"/>
      <sheetName val="M_O_2"/>
      <sheetName val="PRESENTACION_(2)4"/>
      <sheetName val="PRESUPUESTO_(2)4"/>
      <sheetName val="P_U__Const4"/>
      <sheetName val="COSTO_INDIRECTO3"/>
      <sheetName val="OPERADORES_EQUIPOS3"/>
      <sheetName val="Insumos_(2)3"/>
      <sheetName val="M_O_3"/>
      <sheetName val="lis-prec"/>
      <sheetName val="Volumenes"/>
      <sheetName val="anal term"/>
      <sheetName val="Ana-Sanit."/>
      <sheetName val="Anal. horm."/>
      <sheetName val="UASD"/>
      <sheetName val="Mat"/>
      <sheetName val="Pu-Sanit."/>
      <sheetName val="Col.Amarre"/>
      <sheetName val="Escalera"/>
      <sheetName val="Muros"/>
      <sheetName val="a"/>
      <sheetName val="PRESENTACION_(2)5"/>
      <sheetName val="PRESUPUESTO_(2)5"/>
      <sheetName val="P_U__Const5"/>
      <sheetName val="COSTO_INDIRECTO4"/>
      <sheetName val="OPERADORES_EQUIPOS4"/>
      <sheetName val="Insumos_(2)4"/>
      <sheetName val="M_O_4"/>
      <sheetName val="PRESENTACION_(2)6"/>
      <sheetName val="PRESUPUESTO_(2)6"/>
      <sheetName val="P_U__Const6"/>
      <sheetName val="COSTO_INDIRECTO5"/>
      <sheetName val="OPERADORES_EQUIPOS5"/>
      <sheetName val="Insumos_(2)5"/>
      <sheetName val="M_O_5"/>
      <sheetName val="Desembolso de Caja"/>
      <sheetName val="MO"/>
      <sheetName val="med_mov_de_tierras22"/>
      <sheetName val="MANO_DE_OBRA"/>
      <sheetName val="Col_Amarre"/>
      <sheetName val="BASICA EL MANI"/>
      <sheetName val="CUBICACION "/>
      <sheetName val="Mano Obra"/>
      <sheetName val="listado"/>
      <sheetName val="listado equipos a utilizar"/>
      <sheetName val="MATERIALES LISTADO"/>
      <sheetName val="capilla"/>
      <sheetName val="Listado Completo de Equipos"/>
      <sheetName val="Gastos Generales y Factores"/>
      <sheetName val="Listado Mano de Obra"/>
      <sheetName val="Progr. Mensual"/>
      <sheetName val="Lista de Materiales"/>
      <sheetName val="Ingenieria"/>
      <sheetName val="Oferta Constanza"/>
      <sheetName val="analisis unitarios"/>
      <sheetName val="INSU"/>
      <sheetName val="Cubicacion"/>
      <sheetName val="Analisis de Costos"/>
      <sheetName val="PRESUPUESTO DE TERMINACION"/>
      <sheetName val="PRE Desvio Alcant.  Potable"/>
      <sheetName val="Resumen Precio Equipos"/>
      <sheetName val="O.M. y Salarios"/>
      <sheetName val="Ana. blocks y termin."/>
      <sheetName val="Costos Mano de Obra"/>
      <sheetName val="Insumos materiales"/>
      <sheetName val="Ana. Horm mexc mort"/>
      <sheetName val="Ins"/>
      <sheetName val="Ana"/>
      <sheetName val="PRESENTACION_(2)7"/>
      <sheetName val="PRESUPUESTO_(2)7"/>
      <sheetName val="P_U__Const7"/>
      <sheetName val="COSTO_INDIRECTO6"/>
      <sheetName val="OPERADORES_EQUIPOS6"/>
      <sheetName val="Insumos_(2)6"/>
      <sheetName val="M_O_6"/>
      <sheetName val="med_mov_de_tierras23"/>
      <sheetName val="MANO_DE_OBRA1"/>
      <sheetName val="Desembolso_de_Caja"/>
      <sheetName val="anal_term"/>
      <sheetName val="Ana-Sanit_"/>
      <sheetName val="Anal__horm_"/>
      <sheetName val="Pu-Sanit_"/>
      <sheetName val="Col_Amarre1"/>
      <sheetName val="BASICA_EL_MANI"/>
      <sheetName val="CUBICACION_"/>
      <sheetName val="Mano_Obra"/>
      <sheetName val="listado_equipos_a_utilizar"/>
      <sheetName val="MATERIALES_LISTADO"/>
      <sheetName val="Listado_Completo_de_Equipos"/>
      <sheetName val="Gastos_Generales_y_Factores"/>
      <sheetName val="Listado_Mano_de_Obra"/>
      <sheetName val="Progr__Mensual"/>
      <sheetName val="Lista_de_Materiales"/>
      <sheetName val="Oferta_Constanza"/>
      <sheetName val="analisis_unitarios"/>
      <sheetName val="Analisis_de_Costos"/>
      <sheetName val="PRESUPUESTO_DE_TERMINACION"/>
      <sheetName val="PRE_Desvio_Alcant___Potable"/>
      <sheetName val="Resumen_Precio_Equipos"/>
      <sheetName val="O_M__y_Salarios"/>
      <sheetName val="Ana__blocks_y_termin_"/>
      <sheetName val="Costos_Mano_de_Obra"/>
      <sheetName val="Insumos_materiales"/>
      <sheetName val="Ana__Horm_mexc_mort"/>
      <sheetName val="PRESENTACION_(2)8"/>
      <sheetName val="PRESUPUESTO_(2)8"/>
      <sheetName val="P_U__Const8"/>
      <sheetName val="COSTO_INDIRECTO7"/>
      <sheetName val="OPERADORES_EQUIPOS7"/>
      <sheetName val="Insumos_(2)7"/>
      <sheetName val="M_O_7"/>
      <sheetName val="med_mov_de_tierras24"/>
      <sheetName val="Desembolso_de_Caja1"/>
      <sheetName val="MANO_DE_OBRA2"/>
      <sheetName val="anal_term1"/>
      <sheetName val="Ana-Sanit_1"/>
      <sheetName val="Anal__horm_1"/>
      <sheetName val="Pu-Sanit_1"/>
      <sheetName val="Col_Amarre2"/>
      <sheetName val="BASICA_EL_MANI1"/>
      <sheetName val="CUBICACION_1"/>
      <sheetName val="Mano_Obra1"/>
      <sheetName val="listado_equipos_a_utilizar1"/>
      <sheetName val="MATERIALES_LISTADO1"/>
      <sheetName val="Listado_Completo_de_Equipos1"/>
      <sheetName val="Gastos_Generales_y_Factores1"/>
      <sheetName val="Listado_Mano_de_Obra1"/>
      <sheetName val="Progr__Mensual1"/>
      <sheetName val="Lista_de_Materiales1"/>
      <sheetName val="Oferta_Constanza1"/>
      <sheetName val="analisis_unitarios1"/>
      <sheetName val="Analisis_de_Costos1"/>
      <sheetName val="PRESUPUESTO_DE_TERMINACION1"/>
      <sheetName val="PRE_Desvio_Alcant___Potable1"/>
      <sheetName val="Resumen_Precio_Equipos1"/>
      <sheetName val="O_M__y_Salarios1"/>
      <sheetName val="Ana__blocks_y_termin_1"/>
      <sheetName val="Costos_Mano_de_Obra1"/>
      <sheetName val="Insumos_materiales1"/>
      <sheetName val="Ana__Horm_mexc_mort1"/>
      <sheetName val="Análisis de Precios"/>
      <sheetName val="Precio"/>
      <sheetName val="V.Tierras A"/>
      <sheetName val="ANALISIS HORMIGON ARMADO"/>
      <sheetName val="Directos"/>
      <sheetName val="Análisis de partidas"/>
      <sheetName val="Listado de Precios"/>
      <sheetName val="Jornal"/>
      <sheetName val="Cargas Sociales"/>
      <sheetName val="Analisis Unit. "/>
      <sheetName val="analisis partidas carret."/>
      <sheetName val="B1 "/>
      <sheetName val="Datos a Project"/>
      <sheetName val="Tarifas de Alquiler de Equipo"/>
      <sheetName val="PRESENTACION_(2)9"/>
      <sheetName val="PRESUPUESTO_(2)9"/>
      <sheetName val="P_U__Const9"/>
      <sheetName val="COSTO_INDIRECTO8"/>
      <sheetName val="OPERADORES_EQUIPOS8"/>
      <sheetName val="Insumos_(2)8"/>
      <sheetName val="M_O_8"/>
      <sheetName val="med_mov_de_tierras25"/>
      <sheetName val="Desembolso_de_Caja2"/>
      <sheetName val="MANO_DE_OBRA3"/>
      <sheetName val="anal_term2"/>
      <sheetName val="Ana-Sanit_2"/>
      <sheetName val="Anal__horm_2"/>
      <sheetName val="Pu-Sanit_2"/>
      <sheetName val="Col_Amarre3"/>
      <sheetName val="BASICA_EL_MANI2"/>
      <sheetName val="CUBICACION_2"/>
      <sheetName val="Mano_Obra2"/>
      <sheetName val="listado_equipos_a_utilizar2"/>
      <sheetName val="MATERIALES_LISTADO2"/>
      <sheetName val="Listado_Completo_de_Equipos2"/>
      <sheetName val="Gastos_Generales_y_Factores2"/>
      <sheetName val="Listado_Mano_de_Obra2"/>
      <sheetName val="Progr__Mensual2"/>
      <sheetName val="Lista_de_Materiales2"/>
      <sheetName val="Oferta_Constanza2"/>
      <sheetName val="analisis_unitarios2"/>
      <sheetName val="Analisis_de_Costos2"/>
      <sheetName val="PRESUPUESTO_DE_TERMINACION2"/>
      <sheetName val="PRE_Desvio_Alcant___Potable2"/>
      <sheetName val="Resumen_Precio_Equipos2"/>
      <sheetName val="O_M__y_Salarios2"/>
      <sheetName val="Ana__blocks_y_termin_2"/>
      <sheetName val="Costos_Mano_de_Obra2"/>
      <sheetName val="Insumos_materiales2"/>
      <sheetName val="Ana__Horm_mexc_mort2"/>
      <sheetName val="PRESENTACION_(2)10"/>
      <sheetName val="PRESUPUESTO_(2)10"/>
      <sheetName val="P_U__Const10"/>
      <sheetName val="COSTO_INDIRECTO9"/>
      <sheetName val="OPERADORES_EQUIPOS9"/>
      <sheetName val="Insumos_(2)9"/>
      <sheetName val="M_O_9"/>
      <sheetName val="med_mov_de_tierras26"/>
      <sheetName val="Desembolso_de_Caja3"/>
      <sheetName val="MANO_DE_OBRA4"/>
      <sheetName val="anal_term3"/>
      <sheetName val="Ana-Sanit_3"/>
      <sheetName val="Anal__horm_3"/>
      <sheetName val="Pu-Sanit_3"/>
      <sheetName val="Col_Amarre4"/>
      <sheetName val="BASICA_EL_MANI3"/>
      <sheetName val="CUBICACION_3"/>
      <sheetName val="Mano_Obra3"/>
      <sheetName val="listado_equipos_a_utilizar3"/>
      <sheetName val="MATERIALES_LISTADO3"/>
      <sheetName val="Listado_Completo_de_Equipos3"/>
      <sheetName val="Gastos_Generales_y_Factores3"/>
      <sheetName val="Listado_Mano_de_Obra3"/>
      <sheetName val="Progr__Mensual3"/>
      <sheetName val="Lista_de_Materiales3"/>
      <sheetName val="Oferta_Constanza3"/>
      <sheetName val="analisis_unitarios3"/>
      <sheetName val="Analisis_de_Costos3"/>
      <sheetName val="PRESUPUESTO_DE_TERMINACION3"/>
      <sheetName val="PRE_Desvio_Alcant___Potable3"/>
      <sheetName val="Resumen_Precio_Equipos3"/>
      <sheetName val="O_M__y_Salarios3"/>
      <sheetName val="Ana__blocks_y_termin_3"/>
      <sheetName val="Costos_Mano_de_Obra3"/>
      <sheetName val="Insumos_materiales3"/>
      <sheetName val="Ana__Horm_mexc_mort3"/>
      <sheetName val="PRESENTACION_(2)12"/>
      <sheetName val="PRESUPUESTO_(2)12"/>
      <sheetName val="P_U__Const12"/>
      <sheetName val="COSTO_INDIRECTO11"/>
      <sheetName val="OPERADORES_EQUIPOS11"/>
      <sheetName val="Insumos_(2)11"/>
      <sheetName val="M_O_11"/>
      <sheetName val="med_mov_de_tierras28"/>
      <sheetName val="Desembolso_de_Caja5"/>
      <sheetName val="MANO_DE_OBRA6"/>
      <sheetName val="anal_term5"/>
      <sheetName val="Ana-Sanit_5"/>
      <sheetName val="Anal__horm_5"/>
      <sheetName val="Pu-Sanit_5"/>
      <sheetName val="Col_Amarre6"/>
      <sheetName val="BASICA_EL_MANI5"/>
      <sheetName val="CUBICACION_5"/>
      <sheetName val="Mano_Obra5"/>
      <sheetName val="listado_equipos_a_utilizar5"/>
      <sheetName val="MATERIALES_LISTADO5"/>
      <sheetName val="Listado_Completo_de_Equipos5"/>
      <sheetName val="Gastos_Generales_y_Factores5"/>
      <sheetName val="Listado_Mano_de_Obra5"/>
      <sheetName val="Progr__Mensual5"/>
      <sheetName val="Lista_de_Materiales5"/>
      <sheetName val="Oferta_Constanza5"/>
      <sheetName val="analisis_unitarios5"/>
      <sheetName val="Analisis_de_Costos5"/>
      <sheetName val="PRESUPUESTO_DE_TERMINACION5"/>
      <sheetName val="PRE_Desvio_Alcant___Potable5"/>
      <sheetName val="Resumen_Precio_Equipos5"/>
      <sheetName val="O_M__y_Salarios5"/>
      <sheetName val="Ana__blocks_y_termin_5"/>
      <sheetName val="Costos_Mano_de_Obra5"/>
      <sheetName val="Insumos_materiales5"/>
      <sheetName val="Ana__Horm_mexc_mort5"/>
      <sheetName val="PRESENTACION_(2)11"/>
      <sheetName val="PRESUPUESTO_(2)11"/>
      <sheetName val="P_U__Const11"/>
      <sheetName val="COSTO_INDIRECTO10"/>
      <sheetName val="OPERADORES_EQUIPOS10"/>
      <sheetName val="Insumos_(2)10"/>
      <sheetName val="M_O_10"/>
      <sheetName val="med_mov_de_tierras27"/>
      <sheetName val="Desembolso_de_Caja4"/>
      <sheetName val="MANO_DE_OBRA5"/>
      <sheetName val="anal_term4"/>
      <sheetName val="Ana-Sanit_4"/>
      <sheetName val="Anal__horm_4"/>
      <sheetName val="Pu-Sanit_4"/>
      <sheetName val="Col_Amarre5"/>
      <sheetName val="BASICA_EL_MANI4"/>
      <sheetName val="CUBICACION_4"/>
      <sheetName val="Mano_Obra4"/>
      <sheetName val="listado_equipos_a_utilizar4"/>
      <sheetName val="MATERIALES_LISTADO4"/>
      <sheetName val="Listado_Completo_de_Equipos4"/>
      <sheetName val="Gastos_Generales_y_Factores4"/>
      <sheetName val="Listado_Mano_de_Obra4"/>
      <sheetName val="Progr__Mensual4"/>
      <sheetName val="Lista_de_Materiales4"/>
      <sheetName val="Oferta_Constanza4"/>
      <sheetName val="analisis_unitarios4"/>
      <sheetName val="Analisis_de_Costos4"/>
      <sheetName val="PRESUPUESTO_DE_TERMINACION4"/>
      <sheetName val="PRE_Desvio_Alcant___Potable4"/>
      <sheetName val="Resumen_Precio_Equipos4"/>
      <sheetName val="O_M__y_Salarios4"/>
      <sheetName val="Ana__blocks_y_termin_4"/>
      <sheetName val="Costos_Mano_de_Obra4"/>
      <sheetName val="Insumos_materiales4"/>
      <sheetName val="Ana__Horm_mexc_mort4"/>
      <sheetName val="PRESENTACION_(2)13"/>
      <sheetName val="PRESUPUESTO_(2)13"/>
      <sheetName val="P_U__Const13"/>
      <sheetName val="COSTO_INDIRECTO12"/>
      <sheetName val="OPERADORES_EQUIPOS12"/>
      <sheetName val="Insumos_(2)12"/>
      <sheetName val="M_O_12"/>
      <sheetName val="med_mov_de_tierras29"/>
      <sheetName val="Desembolso_de_Caja6"/>
      <sheetName val="MANO_DE_OBRA7"/>
      <sheetName val="anal_term6"/>
      <sheetName val="Ana-Sanit_6"/>
      <sheetName val="Anal__horm_6"/>
      <sheetName val="Pu-Sanit_6"/>
      <sheetName val="Col_Amarre7"/>
      <sheetName val="BASICA_EL_MANI6"/>
      <sheetName val="CUBICACION_6"/>
      <sheetName val="Mano_Obra6"/>
      <sheetName val="listado_equipos_a_utilizar6"/>
      <sheetName val="MATERIALES_LISTADO6"/>
      <sheetName val="Listado_Completo_de_Equipos6"/>
      <sheetName val="Gastos_Generales_y_Factores6"/>
      <sheetName val="Listado_Mano_de_Obra6"/>
      <sheetName val="Progr__Mensual6"/>
      <sheetName val="Lista_de_Materiales6"/>
      <sheetName val="Oferta_Constanza6"/>
      <sheetName val="analisis_unitarios6"/>
      <sheetName val="Analisis_de_Costos6"/>
      <sheetName val="PRESUPUESTO_DE_TERMINACION6"/>
      <sheetName val="PRE_Desvio_Alcant___Potable6"/>
      <sheetName val="Resumen_Precio_Equipos6"/>
      <sheetName val="O_M__y_Salarios6"/>
      <sheetName val="Ana__blocks_y_termin_6"/>
      <sheetName val="Costos_Mano_de_Obra6"/>
      <sheetName val="Insumos_materiales6"/>
      <sheetName val="Ana__Horm_mexc_mort6"/>
      <sheetName val="PRESENTACION_(2)14"/>
      <sheetName val="PRESUPUESTO_(2)14"/>
      <sheetName val="P_U__Const14"/>
      <sheetName val="COSTO_INDIRECTO13"/>
      <sheetName val="OPERADORES_EQUIPOS13"/>
      <sheetName val="Insumos_(2)13"/>
      <sheetName val="M_O_13"/>
      <sheetName val="med_mov_de_tierras210"/>
      <sheetName val="Desembolso_de_Caja7"/>
      <sheetName val="MANO_DE_OBRA8"/>
      <sheetName val="anal_term7"/>
      <sheetName val="Ana-Sanit_7"/>
      <sheetName val="Anal__horm_7"/>
      <sheetName val="Pu-Sanit_7"/>
      <sheetName val="Col_Amarre8"/>
      <sheetName val="BASICA_EL_MANI7"/>
      <sheetName val="CUBICACION_7"/>
      <sheetName val="Mano_Obra7"/>
      <sheetName val="listado_equipos_a_utilizar7"/>
      <sheetName val="MATERIALES_LISTADO7"/>
      <sheetName val="Listado_Completo_de_Equipos7"/>
      <sheetName val="Gastos_Generales_y_Factores7"/>
      <sheetName val="Listado_Mano_de_Obra7"/>
      <sheetName val="Progr__Mensual7"/>
      <sheetName val="Lista_de_Materiales7"/>
      <sheetName val="Oferta_Constanza7"/>
      <sheetName val="analisis_unitarios7"/>
      <sheetName val="Analisis_de_Costos7"/>
      <sheetName val="PRESUPUESTO_DE_TERMINACION7"/>
      <sheetName val="PRE_Desvio_Alcant___Potable7"/>
      <sheetName val="Resumen_Precio_Equipos7"/>
      <sheetName val="O_M__y_Salarios7"/>
      <sheetName val="Ana__blocks_y_termin_7"/>
      <sheetName val="Costos_Mano_de_Obra7"/>
      <sheetName val="Insumos_materiales7"/>
      <sheetName val="Ana__Horm_mexc_mort7"/>
      <sheetName val="Análisis_de_Precios"/>
      <sheetName val="V_Tierras_A"/>
      <sheetName val="ANALISIS_HORMIGON_ARMADO"/>
      <sheetName val="Análisis_de_partidas"/>
      <sheetName val="Listado_de_Precios"/>
      <sheetName val="Análisis_de_Precios1"/>
      <sheetName val="V_Tierras_A1"/>
      <sheetName val="ANALISIS_HORMIGON_ARMADO1"/>
      <sheetName val="Análisis_de_partidas1"/>
      <sheetName val="Listado_de_Precios1"/>
      <sheetName val="resumen "/>
      <sheetName val="12-1"/>
      <sheetName val="A. C -1"/>
      <sheetName val="12-2"/>
      <sheetName val="A. C -2"/>
      <sheetName val="12-3"/>
      <sheetName val="A. C-3"/>
      <sheetName val="Hoja1"/>
      <sheetName val="REL.EQUIPOS"/>
      <sheetName val="Materiales (2)"/>
      <sheetName val="Mezcla y hormigones"/>
      <sheetName val="Análisis_de_Precios2"/>
      <sheetName val="V_Tierras_A2"/>
      <sheetName val="ANALISIS_HORMIGON_ARMADO2"/>
      <sheetName val="Análisis_de_partidas2"/>
      <sheetName val="Listado_de_Precios2"/>
      <sheetName val="resumen_"/>
      <sheetName val="A__C_-1"/>
      <sheetName val="A__C_-2"/>
      <sheetName val="A__C-3"/>
      <sheetName val="REL_EQUIPOS"/>
      <sheetName val="Materiales_(2)"/>
      <sheetName val="Mezcla_y_hormigones"/>
      <sheetName val="Cargas_Sociales"/>
      <sheetName val="Analisis_Unit__"/>
      <sheetName val="analisis_partidas_carret_"/>
      <sheetName val="B1_"/>
      <sheetName val="Datos_a_Project"/>
      <sheetName val="Tarifas_de_Alquiler_de_Equipo"/>
      <sheetName val="Análisis_de_Precios3"/>
      <sheetName val="V_Tierras_A3"/>
      <sheetName val="ANALISIS_HORMIGON_ARMADO3"/>
      <sheetName val="Análisis_de_partidas3"/>
      <sheetName val="Listado_de_Precios3"/>
      <sheetName val="resumen_1"/>
      <sheetName val="A__C_-11"/>
      <sheetName val="A__C_-21"/>
      <sheetName val="A__C-31"/>
      <sheetName val="REL_EQUIPOS1"/>
      <sheetName val="Materiales_(2)1"/>
      <sheetName val="Mezcla_y_hormigones1"/>
      <sheetName val="Cargas_Sociales1"/>
      <sheetName val="Analisis_Unit__1"/>
      <sheetName val="analisis_partidas_carret_1"/>
      <sheetName val="B1_1"/>
      <sheetName val="Datos_a_Project1"/>
      <sheetName val="Tarifas_de_Alquiler_de_Equipo1"/>
      <sheetName val="PRESENTACION_(2)20"/>
      <sheetName val="PRESUPUESTO_(2)20"/>
      <sheetName val="P_U__Const20"/>
      <sheetName val="COSTO_INDIRECTO19"/>
      <sheetName val="OPERADORES_EQUIPOS19"/>
      <sheetName val="Insumos_(2)19"/>
      <sheetName val="M_O_19"/>
      <sheetName val="med_mov_de_tierras216"/>
      <sheetName val="Desembolso_de_Caja13"/>
      <sheetName val="MANO_DE_OBRA14"/>
      <sheetName val="anal_term13"/>
      <sheetName val="Ana-Sanit_13"/>
      <sheetName val="Anal__horm_13"/>
      <sheetName val="Pu-Sanit_13"/>
      <sheetName val="Col_Amarre14"/>
      <sheetName val="BASICA_EL_MANI13"/>
      <sheetName val="CUBICACION_13"/>
      <sheetName val="Mano_Obra13"/>
      <sheetName val="listado_equipos_a_utilizar13"/>
      <sheetName val="MATERIALES_LISTADO13"/>
      <sheetName val="Listado_Completo_de_Equipos13"/>
      <sheetName val="Gastos_Generales_y_Factores13"/>
      <sheetName val="Listado_Mano_de_Obra13"/>
      <sheetName val="Progr__Mensual13"/>
      <sheetName val="Lista_de_Materiales13"/>
      <sheetName val="Oferta_Constanza13"/>
      <sheetName val="analisis_unitarios13"/>
      <sheetName val="Analisis_de_Costos13"/>
      <sheetName val="PRESUPUESTO_DE_TERMINACION13"/>
      <sheetName val="PRE_Desvio_Alcant___Potable13"/>
      <sheetName val="Resumen_Precio_Equipos13"/>
      <sheetName val="O_M__y_Salarios13"/>
      <sheetName val="Ana__blocks_y_termin_13"/>
      <sheetName val="Costos_Mano_de_Obra13"/>
      <sheetName val="Insumos_materiales13"/>
      <sheetName val="Ana__Horm_mexc_mort13"/>
      <sheetName val="PRESENTACION_(2)15"/>
      <sheetName val="PRESUPUESTO_(2)15"/>
      <sheetName val="P_U__Const15"/>
      <sheetName val="COSTO_INDIRECTO14"/>
      <sheetName val="OPERADORES_EQUIPOS14"/>
      <sheetName val="Insumos_(2)14"/>
      <sheetName val="M_O_14"/>
      <sheetName val="med_mov_de_tierras211"/>
      <sheetName val="Desembolso_de_Caja8"/>
      <sheetName val="MANO_DE_OBRA9"/>
      <sheetName val="anal_term8"/>
      <sheetName val="Ana-Sanit_8"/>
      <sheetName val="Anal__horm_8"/>
      <sheetName val="Pu-Sanit_8"/>
      <sheetName val="Col_Amarre9"/>
      <sheetName val="BASICA_EL_MANI8"/>
      <sheetName val="CUBICACION_8"/>
      <sheetName val="Mano_Obra8"/>
      <sheetName val="listado_equipos_a_utilizar8"/>
      <sheetName val="MATERIALES_LISTADO8"/>
      <sheetName val="Listado_Completo_de_Equipos8"/>
      <sheetName val="Gastos_Generales_y_Factores8"/>
      <sheetName val="Listado_Mano_de_Obra8"/>
      <sheetName val="Progr__Mensual8"/>
      <sheetName val="Lista_de_Materiales8"/>
      <sheetName val="Oferta_Constanza8"/>
      <sheetName val="analisis_unitarios8"/>
      <sheetName val="Analisis_de_Costos8"/>
      <sheetName val="PRESUPUESTO_DE_TERMINACION8"/>
      <sheetName val="PRE_Desvio_Alcant___Potable8"/>
      <sheetName val="Resumen_Precio_Equipos8"/>
      <sheetName val="O_M__y_Salarios8"/>
      <sheetName val="Ana__blocks_y_termin_8"/>
      <sheetName val="Costos_Mano_de_Obra8"/>
      <sheetName val="Insumos_materiales8"/>
      <sheetName val="Ana__Horm_mexc_mort8"/>
      <sheetName val="PRESENTACION_(2)17"/>
      <sheetName val="PRESUPUESTO_(2)17"/>
      <sheetName val="P_U__Const17"/>
      <sheetName val="COSTO_INDIRECTO16"/>
      <sheetName val="OPERADORES_EQUIPOS16"/>
      <sheetName val="Insumos_(2)16"/>
      <sheetName val="M_O_16"/>
      <sheetName val="med_mov_de_tierras213"/>
      <sheetName val="Desembolso_de_Caja10"/>
      <sheetName val="MANO_DE_OBRA11"/>
      <sheetName val="anal_term10"/>
      <sheetName val="Ana-Sanit_10"/>
      <sheetName val="Anal__horm_10"/>
      <sheetName val="Pu-Sanit_10"/>
      <sheetName val="Col_Amarre11"/>
      <sheetName val="BASICA_EL_MANI10"/>
      <sheetName val="CUBICACION_10"/>
      <sheetName val="Mano_Obra10"/>
      <sheetName val="listado_equipos_a_utilizar10"/>
      <sheetName val="MATERIALES_LISTADO10"/>
      <sheetName val="Listado_Completo_de_Equipos10"/>
      <sheetName val="Gastos_Generales_y_Factores10"/>
      <sheetName val="Listado_Mano_de_Obra10"/>
      <sheetName val="Progr__Mensual10"/>
      <sheetName val="Lista_de_Materiales10"/>
      <sheetName val="Oferta_Constanza10"/>
      <sheetName val="analisis_unitarios10"/>
      <sheetName val="Analisis_de_Costos10"/>
      <sheetName val="PRESUPUESTO_DE_TERMINACION10"/>
      <sheetName val="PRE_Desvio_Alcant___Potable10"/>
      <sheetName val="Resumen_Precio_Equipos10"/>
      <sheetName val="O_M__y_Salarios10"/>
      <sheetName val="Ana__blocks_y_termin_10"/>
      <sheetName val="Costos_Mano_de_Obra10"/>
      <sheetName val="Insumos_materiales10"/>
      <sheetName val="Ana__Horm_mexc_mort10"/>
      <sheetName val="PRESENTACION_(2)16"/>
      <sheetName val="PRESUPUESTO_(2)16"/>
      <sheetName val="P_U__Const16"/>
      <sheetName val="COSTO_INDIRECTO15"/>
      <sheetName val="OPERADORES_EQUIPOS15"/>
      <sheetName val="Insumos_(2)15"/>
      <sheetName val="M_O_15"/>
      <sheetName val="med_mov_de_tierras212"/>
      <sheetName val="Desembolso_de_Caja9"/>
      <sheetName val="MANO_DE_OBRA10"/>
      <sheetName val="anal_term9"/>
      <sheetName val="Ana-Sanit_9"/>
      <sheetName val="Anal__horm_9"/>
      <sheetName val="Pu-Sanit_9"/>
      <sheetName val="Col_Amarre10"/>
      <sheetName val="BASICA_EL_MANI9"/>
      <sheetName val="CUBICACION_9"/>
      <sheetName val="Mano_Obra9"/>
      <sheetName val="listado_equipos_a_utilizar9"/>
      <sheetName val="MATERIALES_LISTADO9"/>
      <sheetName val="Listado_Completo_de_Equipos9"/>
      <sheetName val="Gastos_Generales_y_Factores9"/>
      <sheetName val="Listado_Mano_de_Obra9"/>
      <sheetName val="Progr__Mensual9"/>
      <sheetName val="Lista_de_Materiales9"/>
      <sheetName val="Oferta_Constanza9"/>
      <sheetName val="analisis_unitarios9"/>
      <sheetName val="Analisis_de_Costos9"/>
      <sheetName val="PRESUPUESTO_DE_TERMINACION9"/>
      <sheetName val="PRE_Desvio_Alcant___Potable9"/>
      <sheetName val="Resumen_Precio_Equipos9"/>
      <sheetName val="O_M__y_Salarios9"/>
      <sheetName val="Ana__blocks_y_termin_9"/>
      <sheetName val="Costos_Mano_de_Obra9"/>
      <sheetName val="Insumos_materiales9"/>
      <sheetName val="Ana__Horm_mexc_mort9"/>
      <sheetName val="PRESENTACION_(2)19"/>
      <sheetName val="PRESUPUESTO_(2)19"/>
      <sheetName val="P_U__Const19"/>
      <sheetName val="COSTO_INDIRECTO18"/>
      <sheetName val="OPERADORES_EQUIPOS18"/>
      <sheetName val="Insumos_(2)18"/>
      <sheetName val="M_O_18"/>
      <sheetName val="med_mov_de_tierras215"/>
      <sheetName val="Desembolso_de_Caja12"/>
      <sheetName val="MANO_DE_OBRA13"/>
      <sheetName val="anal_term12"/>
      <sheetName val="Ana-Sanit_12"/>
      <sheetName val="Anal__horm_12"/>
      <sheetName val="Pu-Sanit_12"/>
      <sheetName val="Col_Amarre13"/>
      <sheetName val="BASICA_EL_MANI12"/>
      <sheetName val="CUBICACION_12"/>
      <sheetName val="Mano_Obra12"/>
      <sheetName val="listado_equipos_a_utilizar12"/>
      <sheetName val="MATERIALES_LISTADO12"/>
      <sheetName val="Listado_Completo_de_Equipos12"/>
      <sheetName val="Gastos_Generales_y_Factores12"/>
      <sheetName val="Listado_Mano_de_Obra12"/>
      <sheetName val="Progr__Mensual12"/>
      <sheetName val="Lista_de_Materiales12"/>
      <sheetName val="Oferta_Constanza12"/>
      <sheetName val="analisis_unitarios12"/>
      <sheetName val="Analisis_de_Costos12"/>
      <sheetName val="PRESUPUESTO_DE_TERMINACION12"/>
      <sheetName val="PRE_Desvio_Alcant___Potable12"/>
      <sheetName val="Resumen_Precio_Equipos12"/>
      <sheetName val="O_M__y_Salarios12"/>
      <sheetName val="Ana__blocks_y_termin_12"/>
      <sheetName val="Costos_Mano_de_Obra12"/>
      <sheetName val="Insumos_materiales12"/>
      <sheetName val="Ana__Horm_mexc_mort12"/>
      <sheetName val="PRESENTACION_(2)18"/>
      <sheetName val="PRESUPUESTO_(2)18"/>
      <sheetName val="P_U__Const18"/>
      <sheetName val="COSTO_INDIRECTO17"/>
      <sheetName val="OPERADORES_EQUIPOS17"/>
      <sheetName val="Insumos_(2)17"/>
      <sheetName val="M_O_17"/>
      <sheetName val="med_mov_de_tierras214"/>
      <sheetName val="Desembolso_de_Caja11"/>
      <sheetName val="MANO_DE_OBRA12"/>
      <sheetName val="anal_term11"/>
      <sheetName val="Ana-Sanit_11"/>
      <sheetName val="Anal__horm_11"/>
      <sheetName val="Pu-Sanit_11"/>
      <sheetName val="Col_Amarre12"/>
      <sheetName val="BASICA_EL_MANI11"/>
      <sheetName val="CUBICACION_11"/>
      <sheetName val="Mano_Obra11"/>
      <sheetName val="listado_equipos_a_utilizar11"/>
      <sheetName val="MATERIALES_LISTADO11"/>
      <sheetName val="Listado_Completo_de_Equipos11"/>
      <sheetName val="Gastos_Generales_y_Factores11"/>
      <sheetName val="Listado_Mano_de_Obra11"/>
      <sheetName val="Progr__Mensual11"/>
      <sheetName val="Lista_de_Materiales11"/>
      <sheetName val="Oferta_Constanza11"/>
      <sheetName val="analisis_unitarios11"/>
      <sheetName val="Analisis_de_Costos11"/>
      <sheetName val="PRESUPUESTO_DE_TERMINACION11"/>
      <sheetName val="PRE_Desvio_Alcant___Potable11"/>
      <sheetName val="Resumen_Precio_Equipos11"/>
      <sheetName val="O_M__y_Salarios11"/>
      <sheetName val="Ana__blocks_y_termin_11"/>
      <sheetName val="Costos_Mano_de_Obra11"/>
      <sheetName val="Insumos_materiales11"/>
      <sheetName val="Ana__Horm_mexc_mort11"/>
      <sheetName val="PRESENTACION_(2)21"/>
      <sheetName val="PRESUPUESTO_(2)21"/>
      <sheetName val="P_U__Const21"/>
      <sheetName val="COSTO_INDIRECTO20"/>
      <sheetName val="OPERADORES_EQUIPOS20"/>
      <sheetName val="Insumos_(2)20"/>
      <sheetName val="M_O_20"/>
      <sheetName val="med_mov_de_tierras217"/>
      <sheetName val="MANO_DE_OBRA15"/>
      <sheetName val="Col_Amarre15"/>
      <sheetName val="Desembolso_de_Caja14"/>
      <sheetName val="anal_term14"/>
      <sheetName val="Ana-Sanit_14"/>
      <sheetName val="Anal__horm_14"/>
      <sheetName val="Pu-Sanit_14"/>
      <sheetName val="BASICA_EL_MANI14"/>
      <sheetName val="CUBICACION_14"/>
      <sheetName val="Mano_Obra14"/>
      <sheetName val="listado_equipos_a_utilizar14"/>
      <sheetName val="MATERIALES_LISTADO14"/>
      <sheetName val="Listado_Completo_de_Equipos14"/>
      <sheetName val="Gastos_Generales_y_Factores14"/>
      <sheetName val="Listado_Mano_de_Obra14"/>
      <sheetName val="Progr__Mensual14"/>
      <sheetName val="Lista_de_Materiales14"/>
      <sheetName val="Oferta_Constanza14"/>
      <sheetName val="analisis_unitarios14"/>
      <sheetName val="Analisis_de_Costos14"/>
      <sheetName val="PRESUPUESTO_DE_TERMINACION14"/>
      <sheetName val="PRE_Desvio_Alcant___Potable14"/>
      <sheetName val="Resumen_Precio_Equipos14"/>
      <sheetName val="O_M__y_Salarios14"/>
      <sheetName val="Ana__blocks_y_termin_14"/>
      <sheetName val="Costos_Mano_de_Obra14"/>
      <sheetName val="Insumos_materiales14"/>
      <sheetName val="Ana__Horm_mexc_mort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/>
      <sheetData sheetId="425" refreshError="1"/>
      <sheetData sheetId="426"/>
      <sheetData sheetId="427" refreshError="1"/>
      <sheetData sheetId="428"/>
      <sheetData sheetId="429" refreshError="1"/>
      <sheetData sheetId="430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XTERIOR Y PARQUE INSPIRACION"/>
      <sheetName val="Presup. completo"/>
      <sheetName val="Presup. PARTE  (1)"/>
      <sheetName val="Presup. PARTE  (2)"/>
      <sheetName val="Presp Electrico"/>
      <sheetName val="iNDICE"/>
      <sheetName val="Volumenes"/>
      <sheetName val="Area"/>
      <sheetName val="Puertas y Ventanas"/>
      <sheetName val="ANALISIS H-A "/>
      <sheetName val="Anal. Electr"/>
      <sheetName val="Listado Precio "/>
      <sheetName val="Jornal"/>
      <sheetName val="cuantia "/>
      <sheetName val="Pu-Sanit."/>
      <sheetName val="MUROS BLOCK"/>
      <sheetName val="anal term"/>
      <sheetName val="Anal. horm."/>
      <sheetName val="Ana-Sanit."/>
      <sheetName val="Mat"/>
      <sheetName val="PU-Elect."/>
      <sheetName val="anal aire"/>
      <sheetName val="climat."/>
      <sheetName val="peso-cuantia"/>
      <sheetName val="planta trata"/>
      <sheetName val="subida materiales"/>
      <sheetName val="cuantias "/>
      <sheetName val="M. O. exc."/>
      <sheetName val="Ana-elect."/>
      <sheetName val="puertas"/>
      <sheetName val="Cubicacion"/>
      <sheetName val="Septicos"/>
      <sheetName val="caseta"/>
      <sheetName val="calcul anal"/>
      <sheetName val="anal"/>
      <sheetName val="Mezcla"/>
      <sheetName val="Hoja2"/>
      <sheetName val="Hoja1"/>
      <sheetName val="ND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G_G"/>
      <sheetName val="Mezcla"/>
      <sheetName val="insumo"/>
      <sheetName val="Analisis Unitarios"/>
      <sheetName val="Cargas Sociales"/>
      <sheetName val="Datos a Project"/>
      <sheetName val="Tarifas de Alquiler de Equipo"/>
      <sheetName val="ANALISIS PARTIDAS CARRET.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(2)"/>
      <sheetName val="Presupuesto (3)"/>
      <sheetName val="Equipos"/>
      <sheetName val="Materiales"/>
      <sheetName val="ManodeObra"/>
      <sheetName val="Anal-Excavaciones"/>
      <sheetName val="Anal-Cimentaciones"/>
      <sheetName val="Analisis-Estructura"/>
      <sheetName val="Indirectos"/>
      <sheetName val="ANALISIS HORMIGON ARMADO"/>
      <sheetName val="LISTA DE MATERIALE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700</v>
          </cell>
        </row>
        <row r="11">
          <cell r="E11">
            <v>900</v>
          </cell>
        </row>
        <row r="14">
          <cell r="E14">
            <v>375</v>
          </cell>
        </row>
      </sheetData>
      <sheetData sheetId="4" refreshError="1"/>
      <sheetData sheetId="5" refreshError="1">
        <row r="11">
          <cell r="E11">
            <v>60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apilla"/>
      <sheetName val="Aulas"/>
      <sheetName val="Planta Conjunto"/>
      <sheetName val="Partidas Electricas"/>
      <sheetName val="Planta_Conjunto"/>
      <sheetName val="Partidas_Electricas"/>
      <sheetName val="Planta_Conjunto1"/>
      <sheetName val="Partidas_Electricas1"/>
      <sheetName val="Planta_Conjunto2"/>
      <sheetName val="Partidas_Electricas2"/>
      <sheetName val="Planta_Conjunto3"/>
      <sheetName val="Partidas_Electricas3"/>
      <sheetName val="Planta_Conjunto4"/>
      <sheetName val="Partidas_Electricas4"/>
      <sheetName val="Planta_Conjunto5"/>
      <sheetName val="Partidas_Electricas5"/>
      <sheetName val="ANALISIS STO DGO"/>
      <sheetName val="Planta_Conjunto6"/>
      <sheetName val="Partidas_Electricas6"/>
      <sheetName val="ANALISIS_STO_DGO"/>
      <sheetName val="Planta_Conjunto7"/>
      <sheetName val="Partidas_Electricas7"/>
      <sheetName val="ANALISIS_STO_DGO1"/>
      <sheetName val="Planta_Conjunto8"/>
      <sheetName val="Partidas_Electricas8"/>
      <sheetName val="ANALISIS_STO_DGO2"/>
      <sheetName val="Planta_Conjunto9"/>
      <sheetName val="Partidas_Electricas9"/>
      <sheetName val="ANALISIS_STO_DGO3"/>
      <sheetName val="Planta_Conjunto10"/>
      <sheetName val="Partidas_Electricas10"/>
      <sheetName val="ANALISIS_STO_DGO4"/>
      <sheetName val="Planta_Conjunto12"/>
      <sheetName val="Partidas_Electricas12"/>
      <sheetName val="ANALISIS_STO_DGO6"/>
      <sheetName val="Planta_Conjunto11"/>
      <sheetName val="Partidas_Electricas11"/>
      <sheetName val="ANALISIS_STO_DGO5"/>
      <sheetName val="Planta_Conjunto13"/>
      <sheetName val="Partidas_Electricas13"/>
      <sheetName val="ANALISIS_STO_DGO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OBRAS COMPL."/>
      <sheetName val="R.A.U. (2)"/>
      <sheetName val="SubCon"/>
      <sheetName val="A.U. (2)"/>
      <sheetName val="M.O.2"/>
      <sheetName val="Equipos 2"/>
      <sheetName val="Insumos"/>
      <sheetName val="R.A.U."/>
      <sheetName val="A.U.Sanit."/>
      <sheetName val="A.U.Elec."/>
      <sheetName val="NO EJECUTABLES"/>
      <sheetName val="NO EJECUTABLES (2)"/>
      <sheetName val="A.U."/>
      <sheetName val="A.U.Mec."/>
      <sheetName val="A.U.Metal."/>
      <sheetName val="A.U.GasesM."/>
      <sheetName val="A.U.Ascensor"/>
      <sheetName val="Eq.Med."/>
      <sheetName val="M.O."/>
      <sheetName val="Equipos "/>
      <sheetName val="Camp."/>
      <sheetName val="Sheet2"/>
    </sheetNames>
    <sheetDataSet>
      <sheetData sheetId="0"/>
      <sheetData sheetId="1">
        <row r="11">
          <cell r="F11">
            <v>402649.54470641119</v>
          </cell>
        </row>
        <row r="13">
          <cell r="F13">
            <v>144.92555637046434</v>
          </cell>
        </row>
        <row r="17">
          <cell r="F17">
            <v>190.90227510770185</v>
          </cell>
        </row>
        <row r="23">
          <cell r="F23">
            <v>1468.0780622781306</v>
          </cell>
        </row>
        <row r="24">
          <cell r="F24">
            <v>1141.7587896700916</v>
          </cell>
        </row>
        <row r="25">
          <cell r="F25">
            <v>2208.4600830441309</v>
          </cell>
        </row>
        <row r="26">
          <cell r="F26">
            <v>1433.1093267523736</v>
          </cell>
        </row>
        <row r="28">
          <cell r="F28">
            <v>803.63516831898812</v>
          </cell>
        </row>
        <row r="29">
          <cell r="F29">
            <v>353.83967744999995</v>
          </cell>
        </row>
        <row r="33">
          <cell r="F33">
            <v>2833.6464390421952</v>
          </cell>
        </row>
        <row r="35">
          <cell r="F35">
            <v>260.94445767619999</v>
          </cell>
        </row>
        <row r="36">
          <cell r="F36">
            <v>363.17086913528016</v>
          </cell>
        </row>
        <row r="37">
          <cell r="F37">
            <v>1823.6008730597016</v>
          </cell>
        </row>
        <row r="39">
          <cell r="F39">
            <v>350.93174551312495</v>
          </cell>
        </row>
        <row r="45">
          <cell r="F45">
            <v>1060.3062882727199</v>
          </cell>
        </row>
        <row r="54">
          <cell r="F54">
            <v>7802.7033833135356</v>
          </cell>
        </row>
        <row r="77">
          <cell r="F77">
            <v>19088.157886707173</v>
          </cell>
        </row>
        <row r="79">
          <cell r="F79">
            <v>31212.00986602714</v>
          </cell>
        </row>
        <row r="80">
          <cell r="F80">
            <v>38426.284438995135</v>
          </cell>
        </row>
        <row r="84">
          <cell r="F84">
            <v>13707.79</v>
          </cell>
        </row>
        <row r="86">
          <cell r="F86">
            <v>40988.33</v>
          </cell>
        </row>
        <row r="95">
          <cell r="F95">
            <v>38649.895614917019</v>
          </cell>
        </row>
        <row r="101">
          <cell r="F101">
            <v>15159.46</v>
          </cell>
        </row>
        <row r="102">
          <cell r="F102">
            <v>12414.96</v>
          </cell>
        </row>
        <row r="104">
          <cell r="F104">
            <v>1473.96</v>
          </cell>
        </row>
        <row r="109">
          <cell r="F109">
            <v>1626.8761892443881</v>
          </cell>
        </row>
        <row r="113">
          <cell r="F113">
            <v>1206.7765371236449</v>
          </cell>
        </row>
        <row r="115">
          <cell r="F115">
            <v>1143.8467733347818</v>
          </cell>
        </row>
        <row r="118">
          <cell r="F118">
            <v>430.6627065826313</v>
          </cell>
        </row>
        <row r="119">
          <cell r="F119">
            <v>549.97469775968216</v>
          </cell>
        </row>
        <row r="121">
          <cell r="F121">
            <v>173.99189308153339</v>
          </cell>
        </row>
        <row r="122">
          <cell r="F122">
            <v>139.71865304107664</v>
          </cell>
        </row>
        <row r="123">
          <cell r="F123">
            <v>115.42393704107664</v>
          </cell>
        </row>
        <row r="124">
          <cell r="F124">
            <v>133.35840379675417</v>
          </cell>
        </row>
        <row r="125">
          <cell r="F125">
            <v>64.775657871431775</v>
          </cell>
        </row>
        <row r="126">
          <cell r="F126">
            <v>960.82338082551303</v>
          </cell>
        </row>
        <row r="127">
          <cell r="F127">
            <v>467.17432146523754</v>
          </cell>
        </row>
        <row r="128">
          <cell r="F128">
            <v>135.58184947461331</v>
          </cell>
        </row>
        <row r="129">
          <cell r="F129">
            <v>146.26110411871551</v>
          </cell>
        </row>
        <row r="132">
          <cell r="F132">
            <v>1540.1761535278001</v>
          </cell>
        </row>
        <row r="133">
          <cell r="F133">
            <v>2863.3420415259593</v>
          </cell>
        </row>
        <row r="134">
          <cell r="F134">
            <v>1769.6083151683454</v>
          </cell>
        </row>
        <row r="135">
          <cell r="F135">
            <v>296.91489253311931</v>
          </cell>
        </row>
        <row r="142">
          <cell r="F142">
            <v>332.87009285714277</v>
          </cell>
        </row>
        <row r="143">
          <cell r="F143">
            <v>226.71726880431999</v>
          </cell>
        </row>
        <row r="144">
          <cell r="F144">
            <v>275.91028956462111</v>
          </cell>
        </row>
        <row r="145">
          <cell r="F145">
            <v>295.79099656462108</v>
          </cell>
        </row>
        <row r="148">
          <cell r="F148">
            <v>594.99837565393761</v>
          </cell>
        </row>
        <row r="149">
          <cell r="F149">
            <v>223.12593596410557</v>
          </cell>
        </row>
        <row r="150">
          <cell r="F150">
            <v>318.24250499999999</v>
          </cell>
        </row>
        <row r="159">
          <cell r="F159">
            <v>3680.7129505473404</v>
          </cell>
        </row>
        <row r="222">
          <cell r="F222">
            <v>26926.297549722342</v>
          </cell>
        </row>
        <row r="224">
          <cell r="F224">
            <v>11808.67</v>
          </cell>
        </row>
        <row r="226">
          <cell r="F226">
            <v>40401.126405261006</v>
          </cell>
        </row>
      </sheetData>
      <sheetData sheetId="2">
        <row r="18">
          <cell r="G18">
            <v>997.09999999999991</v>
          </cell>
          <cell r="I18">
            <v>1392.9486999999999</v>
          </cell>
        </row>
        <row r="19">
          <cell r="I19">
            <v>4045.3208399999999</v>
          </cell>
        </row>
        <row r="20">
          <cell r="G20">
            <v>2336.4</v>
          </cell>
        </row>
        <row r="21">
          <cell r="I21">
            <v>1063.2566999999999</v>
          </cell>
        </row>
        <row r="22">
          <cell r="G22">
            <v>1846.6999999999998</v>
          </cell>
          <cell r="I22">
            <v>2579.8398999999999</v>
          </cell>
        </row>
        <row r="23">
          <cell r="G23">
            <v>1522.1999999999998</v>
          </cell>
          <cell r="I23">
            <v>2126.5133999999998</v>
          </cell>
        </row>
        <row r="24">
          <cell r="G24">
            <v>3693.3999999999996</v>
          </cell>
        </row>
        <row r="25">
          <cell r="G25">
            <v>2607.7999999999997</v>
          </cell>
        </row>
        <row r="26">
          <cell r="G26">
            <v>649</v>
          </cell>
          <cell r="I26">
            <v>906.65300000000002</v>
          </cell>
        </row>
        <row r="27">
          <cell r="G27">
            <v>1315.6999999999998</v>
          </cell>
          <cell r="I27">
            <v>1838.0328999999997</v>
          </cell>
        </row>
        <row r="49">
          <cell r="I49">
            <v>82.423000000000002</v>
          </cell>
        </row>
        <row r="50">
          <cell r="G50">
            <v>643.1</v>
          </cell>
          <cell r="I50">
            <v>898.41070000000002</v>
          </cell>
        </row>
        <row r="51">
          <cell r="G51">
            <v>212.39999999999998</v>
          </cell>
        </row>
        <row r="52">
          <cell r="G52">
            <v>212.39999999999998</v>
          </cell>
        </row>
        <row r="53">
          <cell r="G53">
            <v>1472.2840000000001</v>
          </cell>
          <cell r="I53">
            <v>2056.7807480000001</v>
          </cell>
        </row>
        <row r="54">
          <cell r="G54">
            <v>383.5</v>
          </cell>
          <cell r="I54">
            <v>535.74950000000001</v>
          </cell>
        </row>
        <row r="55">
          <cell r="G55">
            <v>700</v>
          </cell>
        </row>
        <row r="56">
          <cell r="I56">
            <v>4889.5</v>
          </cell>
        </row>
        <row r="57">
          <cell r="I57">
            <v>91.112340000000003</v>
          </cell>
        </row>
        <row r="58">
          <cell r="I58">
            <v>5867.4</v>
          </cell>
        </row>
        <row r="60">
          <cell r="I60">
            <v>8939.4030000000002</v>
          </cell>
        </row>
        <row r="61">
          <cell r="I61">
            <v>5448.3</v>
          </cell>
        </row>
        <row r="62">
          <cell r="I62">
            <v>125.73</v>
          </cell>
        </row>
        <row r="63">
          <cell r="I63">
            <v>8146.6054999999997</v>
          </cell>
        </row>
        <row r="64">
          <cell r="I64">
            <v>635.63499999999999</v>
          </cell>
        </row>
        <row r="67">
          <cell r="G67">
            <v>576.72499999999991</v>
          </cell>
          <cell r="I67">
            <v>805.68482499999993</v>
          </cell>
        </row>
        <row r="68">
          <cell r="G68">
            <v>3799.6</v>
          </cell>
        </row>
        <row r="70">
          <cell r="G70">
            <v>16962.5</v>
          </cell>
        </row>
        <row r="71">
          <cell r="G71">
            <v>16962.5</v>
          </cell>
          <cell r="I71">
            <v>23696.612499999999</v>
          </cell>
        </row>
        <row r="73">
          <cell r="G73">
            <v>19269.399999999998</v>
          </cell>
        </row>
        <row r="74">
          <cell r="G74">
            <v>19269.399999999998</v>
          </cell>
          <cell r="I74">
            <v>26919.351799999997</v>
          </cell>
        </row>
        <row r="75">
          <cell r="I75">
            <v>21800.883499999996</v>
          </cell>
        </row>
        <row r="76">
          <cell r="I76">
            <v>21800.883499999996</v>
          </cell>
        </row>
        <row r="77">
          <cell r="G77">
            <v>29175.499999999996</v>
          </cell>
          <cell r="I77">
            <v>40758.173499999997</v>
          </cell>
        </row>
        <row r="78">
          <cell r="I78">
            <v>12322.238499999999</v>
          </cell>
        </row>
        <row r="79">
          <cell r="G79">
            <v>17641</v>
          </cell>
          <cell r="I79">
            <v>24644.476999999999</v>
          </cell>
        </row>
        <row r="80">
          <cell r="I80">
            <v>48895</v>
          </cell>
        </row>
        <row r="81">
          <cell r="G81">
            <v>746.34999999999991</v>
          </cell>
        </row>
        <row r="82">
          <cell r="G82">
            <v>413</v>
          </cell>
        </row>
        <row r="83">
          <cell r="G83">
            <v>590</v>
          </cell>
        </row>
        <row r="84">
          <cell r="I84">
            <v>368.80799999999999</v>
          </cell>
        </row>
        <row r="85">
          <cell r="I85">
            <v>362.66120000000006</v>
          </cell>
        </row>
        <row r="86">
          <cell r="G86">
            <v>1492.6999999999998</v>
          </cell>
        </row>
        <row r="87">
          <cell r="I87">
            <v>39975.154999999999</v>
          </cell>
        </row>
        <row r="88">
          <cell r="I88">
            <v>81584.800000000003</v>
          </cell>
        </row>
        <row r="89">
          <cell r="G89">
            <v>298.53999999999996</v>
          </cell>
          <cell r="I89">
            <v>417.06037999999995</v>
          </cell>
        </row>
        <row r="90">
          <cell r="I90">
            <v>521.32547499999998</v>
          </cell>
        </row>
        <row r="91">
          <cell r="I91">
            <v>1047.75</v>
          </cell>
        </row>
        <row r="92">
          <cell r="I92">
            <v>349.25</v>
          </cell>
        </row>
        <row r="94">
          <cell r="I94">
            <v>4191</v>
          </cell>
        </row>
        <row r="95">
          <cell r="I95">
            <v>1676.4</v>
          </cell>
        </row>
        <row r="96">
          <cell r="G96">
            <v>2578.2999999999997</v>
          </cell>
          <cell r="I96">
            <v>3601.8850999999995</v>
          </cell>
        </row>
        <row r="97">
          <cell r="I97">
            <v>4360.1767</v>
          </cell>
        </row>
        <row r="98">
          <cell r="G98">
            <v>352.82</v>
          </cell>
          <cell r="I98">
            <v>492.88954000000001</v>
          </cell>
        </row>
        <row r="101">
          <cell r="G101">
            <v>40000</v>
          </cell>
        </row>
        <row r="102">
          <cell r="G102">
            <v>91000</v>
          </cell>
        </row>
        <row r="103">
          <cell r="G103">
            <v>9600</v>
          </cell>
        </row>
        <row r="104">
          <cell r="G104">
            <v>25000</v>
          </cell>
        </row>
        <row r="108">
          <cell r="I108">
            <v>10617.2</v>
          </cell>
        </row>
        <row r="109">
          <cell r="I109">
            <v>13271.5</v>
          </cell>
        </row>
        <row r="110">
          <cell r="I110">
            <v>1327.15</v>
          </cell>
        </row>
        <row r="111">
          <cell r="I111">
            <v>3352.8</v>
          </cell>
        </row>
        <row r="112">
          <cell r="I112">
            <v>3449.4584300000001</v>
          </cell>
        </row>
        <row r="113">
          <cell r="I113">
            <v>6725.360564999999</v>
          </cell>
        </row>
        <row r="114">
          <cell r="I114">
            <v>5244.3379999999997</v>
          </cell>
        </row>
        <row r="115">
          <cell r="I115">
            <v>1536.7</v>
          </cell>
        </row>
        <row r="116">
          <cell r="I116">
            <v>2095.5</v>
          </cell>
        </row>
        <row r="117">
          <cell r="I117">
            <v>2514.6</v>
          </cell>
        </row>
        <row r="118">
          <cell r="I118">
            <v>3073.4</v>
          </cell>
        </row>
        <row r="119">
          <cell r="I119">
            <v>838.2</v>
          </cell>
        </row>
        <row r="120">
          <cell r="I120">
            <v>3492.5</v>
          </cell>
        </row>
        <row r="121">
          <cell r="I121">
            <v>2095.5</v>
          </cell>
        </row>
        <row r="122">
          <cell r="I122">
            <v>2095.5</v>
          </cell>
        </row>
        <row r="123">
          <cell r="I123">
            <v>282.0312495</v>
          </cell>
        </row>
        <row r="124">
          <cell r="I124">
            <v>698.5</v>
          </cell>
        </row>
        <row r="125">
          <cell r="I125">
            <v>6942.3076800000008</v>
          </cell>
        </row>
        <row r="126">
          <cell r="I126">
            <v>1833.2031217499998</v>
          </cell>
        </row>
        <row r="127">
          <cell r="I127">
            <v>154.75966</v>
          </cell>
        </row>
        <row r="128">
          <cell r="I128">
            <v>7683.5</v>
          </cell>
        </row>
        <row r="131">
          <cell r="I131">
            <v>1117.5999999999999</v>
          </cell>
        </row>
        <row r="132">
          <cell r="I132">
            <v>488.95</v>
          </cell>
        </row>
        <row r="133">
          <cell r="I133">
            <v>1391.6088722250001</v>
          </cell>
        </row>
        <row r="134">
          <cell r="I134">
            <v>1438.47693</v>
          </cell>
        </row>
        <row r="135">
          <cell r="I135">
            <v>1774.3855800000001</v>
          </cell>
        </row>
        <row r="136">
          <cell r="I136">
            <v>1504.0940200000002</v>
          </cell>
        </row>
        <row r="137">
          <cell r="I137">
            <v>1504.0879360649997</v>
          </cell>
        </row>
        <row r="138">
          <cell r="I138">
            <v>6286.5</v>
          </cell>
        </row>
        <row r="139">
          <cell r="I139">
            <v>4889.5</v>
          </cell>
        </row>
        <row r="140">
          <cell r="I140">
            <v>4047.5420700000004</v>
          </cell>
        </row>
        <row r="141">
          <cell r="I141">
            <v>1536.7</v>
          </cell>
        </row>
        <row r="142">
          <cell r="I142">
            <v>4047.5420699999995</v>
          </cell>
        </row>
        <row r="143">
          <cell r="I143">
            <v>6598.0309999999999</v>
          </cell>
        </row>
        <row r="144">
          <cell r="I144">
            <v>908.05000000000007</v>
          </cell>
        </row>
        <row r="145">
          <cell r="I145">
            <v>2095.5</v>
          </cell>
        </row>
        <row r="146">
          <cell r="I146">
            <v>15.24127</v>
          </cell>
        </row>
        <row r="147">
          <cell r="I147">
            <v>15.24127</v>
          </cell>
        </row>
        <row r="148">
          <cell r="I148">
            <v>56.525693400000002</v>
          </cell>
        </row>
        <row r="149">
          <cell r="I149">
            <v>119.23394999999999</v>
          </cell>
        </row>
        <row r="150">
          <cell r="I150">
            <v>3127.8144778689739</v>
          </cell>
        </row>
        <row r="151">
          <cell r="I151">
            <v>1327.15</v>
          </cell>
        </row>
        <row r="152">
          <cell r="I152">
            <v>3562.35</v>
          </cell>
        </row>
        <row r="153">
          <cell r="I153">
            <v>4774.1077999999998</v>
          </cell>
        </row>
        <row r="154">
          <cell r="I154">
            <v>2367.2165</v>
          </cell>
        </row>
        <row r="155">
          <cell r="I155">
            <v>1585.0272591999997</v>
          </cell>
        </row>
        <row r="156">
          <cell r="I156">
            <v>362.46997863999991</v>
          </cell>
        </row>
        <row r="157">
          <cell r="I157">
            <v>888.51993999999979</v>
          </cell>
        </row>
        <row r="160">
          <cell r="I160">
            <v>908.05000000000007</v>
          </cell>
        </row>
        <row r="161">
          <cell r="I161">
            <v>2095.5</v>
          </cell>
        </row>
        <row r="162">
          <cell r="I162">
            <v>234.696</v>
          </cell>
        </row>
        <row r="163">
          <cell r="I163">
            <v>2095.5</v>
          </cell>
        </row>
        <row r="164">
          <cell r="I164">
            <v>698.5</v>
          </cell>
        </row>
        <row r="165">
          <cell r="I165">
            <v>2095.5</v>
          </cell>
        </row>
        <row r="166">
          <cell r="I166">
            <v>1536.7</v>
          </cell>
        </row>
        <row r="167">
          <cell r="I167">
            <v>2794</v>
          </cell>
        </row>
        <row r="168">
          <cell r="I168">
            <v>6845.3</v>
          </cell>
        </row>
        <row r="169">
          <cell r="I169">
            <v>167.64000000000001</v>
          </cell>
        </row>
        <row r="170">
          <cell r="I170">
            <v>10441.652980000001</v>
          </cell>
        </row>
        <row r="171">
          <cell r="I171">
            <v>908.05000000000007</v>
          </cell>
        </row>
      </sheetData>
      <sheetData sheetId="3">
        <row r="417">
          <cell r="F417">
            <v>1793.748</v>
          </cell>
        </row>
      </sheetData>
      <sheetData sheetId="4"/>
      <sheetData sheetId="5"/>
      <sheetData sheetId="6">
        <row r="13">
          <cell r="G13">
            <v>1200</v>
          </cell>
        </row>
        <row r="22">
          <cell r="I22">
            <v>60.070999999999998</v>
          </cell>
        </row>
        <row r="27">
          <cell r="G27">
            <v>2320</v>
          </cell>
        </row>
        <row r="34">
          <cell r="I34">
            <v>1524.6858000000002</v>
          </cell>
        </row>
        <row r="55">
          <cell r="I55">
            <v>448.43700000000001</v>
          </cell>
        </row>
        <row r="58">
          <cell r="I58">
            <v>503.17145999999997</v>
          </cell>
        </row>
        <row r="59">
          <cell r="I59">
            <v>1602.3869400000001</v>
          </cell>
        </row>
        <row r="62">
          <cell r="I62">
            <v>896.87400000000002</v>
          </cell>
        </row>
        <row r="92">
          <cell r="I92">
            <v>234.696</v>
          </cell>
        </row>
        <row r="103">
          <cell r="I103">
            <v>336.32774999999998</v>
          </cell>
        </row>
        <row r="115">
          <cell r="I115">
            <v>318.39027000000004</v>
          </cell>
        </row>
        <row r="119">
          <cell r="I119">
            <v>0</v>
          </cell>
        </row>
        <row r="133">
          <cell r="I133">
            <v>2.2147328139948064</v>
          </cell>
        </row>
        <row r="134">
          <cell r="I134">
            <v>7.3970760507942455</v>
          </cell>
        </row>
        <row r="135">
          <cell r="I135">
            <v>1096.645</v>
          </cell>
        </row>
        <row r="144">
          <cell r="I144">
            <v>2514.6</v>
          </cell>
        </row>
      </sheetData>
      <sheetData sheetId="7">
        <row r="10">
          <cell r="F10">
            <v>171778.16844599997</v>
          </cell>
        </row>
        <row r="13">
          <cell r="F13">
            <v>93.979989780038565</v>
          </cell>
        </row>
        <row r="21">
          <cell r="F21">
            <v>222.2303130394111</v>
          </cell>
        </row>
        <row r="22">
          <cell r="F22">
            <v>602.46163053143528</v>
          </cell>
        </row>
        <row r="24">
          <cell r="F24">
            <v>810.23537256129725</v>
          </cell>
        </row>
        <row r="27">
          <cell r="F27">
            <v>623.16841644554916</v>
          </cell>
        </row>
        <row r="29">
          <cell r="F29">
            <v>232.97875799999997</v>
          </cell>
        </row>
        <row r="30">
          <cell r="F30">
            <v>134.43283745039264</v>
          </cell>
        </row>
        <row r="34">
          <cell r="F34">
            <v>208.04872</v>
          </cell>
        </row>
        <row r="35">
          <cell r="F35">
            <v>127.44000000000001</v>
          </cell>
        </row>
        <row r="36">
          <cell r="F36">
            <v>242.57213273884454</v>
          </cell>
        </row>
        <row r="37">
          <cell r="F37">
            <v>1239.0105212074616</v>
          </cell>
        </row>
        <row r="38">
          <cell r="F38">
            <v>232.58402210732274</v>
          </cell>
        </row>
        <row r="40">
          <cell r="F40">
            <v>224.45062999999999</v>
          </cell>
        </row>
        <row r="42">
          <cell r="F42">
            <v>210.98317499999999</v>
          </cell>
        </row>
        <row r="43">
          <cell r="F43">
            <v>309.38312000000002</v>
          </cell>
        </row>
        <row r="44">
          <cell r="F44">
            <v>347.48769600000003</v>
          </cell>
        </row>
        <row r="45">
          <cell r="F45">
            <v>694.97539200000006</v>
          </cell>
        </row>
        <row r="46">
          <cell r="F46">
            <v>43.435962000000004</v>
          </cell>
        </row>
        <row r="47">
          <cell r="F47">
            <v>69.497539200000006</v>
          </cell>
        </row>
        <row r="72">
          <cell r="F72">
            <v>7706.0830073170273</v>
          </cell>
        </row>
        <row r="75">
          <cell r="F75">
            <v>6988.5855173170266</v>
          </cell>
        </row>
        <row r="76">
          <cell r="F76">
            <v>23518.218494499994</v>
          </cell>
        </row>
        <row r="77">
          <cell r="F77">
            <v>24837.833411800002</v>
          </cell>
        </row>
        <row r="78">
          <cell r="F78">
            <v>20576.100421800005</v>
          </cell>
        </row>
        <row r="79">
          <cell r="F79">
            <v>20092.334500567027</v>
          </cell>
        </row>
        <row r="80">
          <cell r="F80">
            <v>9163.5400000000009</v>
          </cell>
        </row>
        <row r="81">
          <cell r="F81">
            <v>17344.22</v>
          </cell>
        </row>
        <row r="84">
          <cell r="F84">
            <v>28539.919999999998</v>
          </cell>
        </row>
        <row r="85">
          <cell r="F85">
            <v>24425.3</v>
          </cell>
        </row>
        <row r="87">
          <cell r="F87">
            <v>9239.7900000000009</v>
          </cell>
        </row>
        <row r="88">
          <cell r="F88">
            <v>27763.9</v>
          </cell>
        </row>
        <row r="89">
          <cell r="F89">
            <v>21433.13</v>
          </cell>
        </row>
        <row r="90">
          <cell r="F90">
            <v>31339.21</v>
          </cell>
        </row>
        <row r="91">
          <cell r="F91">
            <v>26938.977443000003</v>
          </cell>
        </row>
        <row r="92">
          <cell r="F92">
            <v>27815.99</v>
          </cell>
        </row>
        <row r="93">
          <cell r="F93">
            <v>22972.34</v>
          </cell>
        </row>
        <row r="94">
          <cell r="F94">
            <v>16637.88</v>
          </cell>
        </row>
        <row r="95">
          <cell r="F95">
            <v>26144.38</v>
          </cell>
        </row>
        <row r="96">
          <cell r="F96">
            <v>12892.803063567027</v>
          </cell>
        </row>
        <row r="97">
          <cell r="F97">
            <v>21234.21616056703</v>
          </cell>
        </row>
        <row r="98">
          <cell r="F98">
            <v>17592.45</v>
          </cell>
        </row>
        <row r="99">
          <cell r="F99">
            <v>31308.6</v>
          </cell>
        </row>
        <row r="100">
          <cell r="F100">
            <v>10109.76</v>
          </cell>
        </row>
        <row r="101">
          <cell r="F101">
            <v>8297.6299999999992</v>
          </cell>
        </row>
        <row r="102">
          <cell r="F102">
            <v>9765.33</v>
          </cell>
        </row>
        <row r="103">
          <cell r="F103">
            <v>983.69</v>
          </cell>
        </row>
        <row r="104">
          <cell r="F104">
            <v>1380.36</v>
          </cell>
        </row>
        <row r="108">
          <cell r="F108">
            <v>1080.3494319308759</v>
          </cell>
        </row>
        <row r="110">
          <cell r="F110">
            <v>1549.8560448860185</v>
          </cell>
        </row>
        <row r="118">
          <cell r="F118">
            <v>367.31049578087379</v>
          </cell>
        </row>
        <row r="119">
          <cell r="F119">
            <v>380.94910246400002</v>
          </cell>
        </row>
        <row r="120">
          <cell r="F120">
            <v>114.04547562857141</v>
          </cell>
        </row>
        <row r="121">
          <cell r="F121">
            <v>91.572772933499991</v>
          </cell>
        </row>
        <row r="124">
          <cell r="F124">
            <v>42.701091036000001</v>
          </cell>
        </row>
        <row r="126">
          <cell r="F126">
            <v>307.82409248919771</v>
          </cell>
        </row>
        <row r="127">
          <cell r="F127">
            <v>108.58956533333333</v>
          </cell>
        </row>
        <row r="128">
          <cell r="F128">
            <v>96.013644055657124</v>
          </cell>
        </row>
        <row r="131">
          <cell r="F131">
            <v>1113.5178199999998</v>
          </cell>
        </row>
        <row r="132">
          <cell r="F132">
            <v>1900.50117518</v>
          </cell>
        </row>
        <row r="133">
          <cell r="F133">
            <v>1177.2826602400003</v>
          </cell>
        </row>
        <row r="134">
          <cell r="F134">
            <v>195.93487425299998</v>
          </cell>
        </row>
        <row r="135">
          <cell r="F135">
            <v>519.36704736000002</v>
          </cell>
        </row>
        <row r="138">
          <cell r="F138">
            <v>137.30490799999998</v>
          </cell>
        </row>
        <row r="139">
          <cell r="F139">
            <v>62.856400000000001</v>
          </cell>
        </row>
        <row r="141">
          <cell r="F141">
            <v>231.33571428571426</v>
          </cell>
        </row>
        <row r="144">
          <cell r="F144">
            <v>202.62349272447707</v>
          </cell>
        </row>
        <row r="145">
          <cell r="F145">
            <v>789.17101276459857</v>
          </cell>
        </row>
        <row r="146">
          <cell r="F146">
            <v>67.830203999999995</v>
          </cell>
        </row>
        <row r="147">
          <cell r="F147">
            <v>221.54999999999998</v>
          </cell>
        </row>
        <row r="150">
          <cell r="F150">
            <v>1439.7764999999999</v>
          </cell>
        </row>
        <row r="151">
          <cell r="F151">
            <v>15623.857303088864</v>
          </cell>
        </row>
        <row r="152">
          <cell r="F152">
            <v>3672.0463294405586</v>
          </cell>
        </row>
        <row r="153">
          <cell r="F153">
            <v>479.70475006084456</v>
          </cell>
        </row>
        <row r="154">
          <cell r="F154">
            <v>2524</v>
          </cell>
        </row>
        <row r="155">
          <cell r="F155">
            <v>10154.201742757097</v>
          </cell>
        </row>
        <row r="156">
          <cell r="F156">
            <v>3680.7129505473404</v>
          </cell>
        </row>
        <row r="157">
          <cell r="F157">
            <v>2504.1899999999996</v>
          </cell>
        </row>
        <row r="158">
          <cell r="F158">
            <v>29734.271693999999</v>
          </cell>
        </row>
      </sheetData>
      <sheetData sheetId="8">
        <row r="7">
          <cell r="F7">
            <v>3087724.7221705681</v>
          </cell>
        </row>
      </sheetData>
      <sheetData sheetId="9">
        <row r="7">
          <cell r="G7">
            <v>757473.96804421523</v>
          </cell>
        </row>
      </sheetData>
      <sheetData sheetId="10"/>
      <sheetData sheetId="11"/>
      <sheetData sheetId="12"/>
      <sheetData sheetId="13">
        <row r="7">
          <cell r="F7">
            <v>927650.90849999979</v>
          </cell>
        </row>
      </sheetData>
      <sheetData sheetId="14">
        <row r="7">
          <cell r="G7">
            <v>601516.64567903825</v>
          </cell>
        </row>
      </sheetData>
      <sheetData sheetId="15">
        <row r="7">
          <cell r="F7">
            <v>827702.60999999987</v>
          </cell>
        </row>
      </sheetData>
      <sheetData sheetId="16">
        <row r="7">
          <cell r="G7">
            <v>580135.19999999995</v>
          </cell>
        </row>
      </sheetData>
      <sheetData sheetId="17">
        <row r="10">
          <cell r="F10">
            <v>793432</v>
          </cell>
        </row>
      </sheetData>
      <sheetData sheetId="18">
        <row r="14">
          <cell r="I14">
            <v>526.19597146454043</v>
          </cell>
        </row>
        <row r="45">
          <cell r="I45">
            <v>1208.7837</v>
          </cell>
        </row>
      </sheetData>
      <sheetData sheetId="19">
        <row r="24">
          <cell r="K24">
            <v>4040.1350000000002</v>
          </cell>
        </row>
      </sheetData>
      <sheetData sheetId="20"/>
      <sheetData sheetId="2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RDEN DE CAMBIO"/>
      <sheetName val="R.A.U."/>
      <sheetName val="R.A.U. (2)"/>
      <sheetName val="Sheet1"/>
      <sheetName val="SubCon"/>
      <sheetName val="NO EJECUTABLES"/>
      <sheetName val="NO EJECUTABLES (2)"/>
      <sheetName val="A.U."/>
      <sheetName val="A.U. (2)"/>
      <sheetName val="A.U.Sanit."/>
      <sheetName val="A.U.Elec."/>
      <sheetName val="A.U.Mec."/>
      <sheetName val="A.U.Metal."/>
      <sheetName val="A.U.GasesM."/>
      <sheetName val="A.U.Ascensor"/>
      <sheetName val="Eq.Med."/>
      <sheetName val="M.O."/>
      <sheetName val="M.O.2"/>
      <sheetName val="Equipos "/>
      <sheetName val="Equipos 2"/>
      <sheetName val="Insumos"/>
      <sheetName val="Camp.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0">
          <cell r="I10">
            <v>1070.9355449999998</v>
          </cell>
        </row>
        <row r="309">
          <cell r="I309">
            <v>160.655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O D"/>
      <sheetName val="MODULO .C"/>
      <sheetName val="OTROS"/>
      <sheetName val="TOTAL"/>
      <sheetName val="Precio"/>
      <sheetName val="Hormigon"/>
      <sheetName val="muros"/>
      <sheetName val="Pisos"/>
      <sheetName val="Sanitaria"/>
      <sheetName val="Electrica"/>
      <sheetName val="Hoja1"/>
      <sheetName val="Listado Equipos a utilizar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F9">
            <v>300</v>
          </cell>
        </row>
        <row r="23">
          <cell r="F23">
            <v>550</v>
          </cell>
        </row>
        <row r="25">
          <cell r="F25">
            <v>800</v>
          </cell>
        </row>
        <row r="137">
          <cell r="F137">
            <v>24</v>
          </cell>
        </row>
        <row r="143">
          <cell r="F143">
            <v>9.5</v>
          </cell>
        </row>
        <row r="151">
          <cell r="F151">
            <v>100</v>
          </cell>
        </row>
        <row r="154">
          <cell r="F154">
            <v>30</v>
          </cell>
        </row>
        <row r="155">
          <cell r="F155">
            <v>30</v>
          </cell>
        </row>
        <row r="160">
          <cell r="F160">
            <v>160</v>
          </cell>
        </row>
        <row r="170">
          <cell r="F170">
            <v>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"/>
      <sheetName val="Pres. "/>
      <sheetName val="Pres.  (2)"/>
      <sheetName val="M.O."/>
    </sheetNames>
    <sheetDataSet>
      <sheetData sheetId="0"/>
      <sheetData sheetId="1">
        <row r="17">
          <cell r="E17">
            <v>30</v>
          </cell>
        </row>
        <row r="19">
          <cell r="E19">
            <v>298.98</v>
          </cell>
        </row>
        <row r="20">
          <cell r="E20">
            <v>66.19</v>
          </cell>
        </row>
        <row r="21">
          <cell r="E21">
            <v>107</v>
          </cell>
        </row>
        <row r="30">
          <cell r="E30">
            <v>34.11</v>
          </cell>
        </row>
        <row r="57">
          <cell r="E57">
            <v>40</v>
          </cell>
        </row>
        <row r="60">
          <cell r="E60">
            <v>2300</v>
          </cell>
        </row>
      </sheetData>
      <sheetData sheetId="2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ANALISIS_STO_DGO"/>
      <sheetName val="PRES__BOCA_NUEVA"/>
      <sheetName val="CONTRARO_SEÑALIZACIONES"/>
      <sheetName val="Senalizacion"/>
      <sheetName val="A"/>
      <sheetName val="ANALISIS_STO_DGO1"/>
      <sheetName val="PRES__BOCA_NUEVA1"/>
      <sheetName val="CONTRARO_SEÑALIZACIONES1"/>
      <sheetName val="Presup"/>
      <sheetName val="EDIFICIO COUNTERS"/>
      <sheetName val="Presup."/>
      <sheetName val="LISTADO INSUMOS DEL 2000"/>
      <sheetName val="Resumen Precio Equipos"/>
      <sheetName val="O.M. y Salarios"/>
      <sheetName val="Materiales"/>
      <sheetName val="PRESUP. HOSPIT. VERON"/>
      <sheetName val="Insumos"/>
      <sheetName val="Análisis de Precios"/>
      <sheetName val="Resumen"/>
      <sheetName val="Planilla &lt;ENM#5&gt;"/>
      <sheetName val="Resumen Reducciones"/>
      <sheetName val="Planilla..."/>
      <sheetName val="Planilla"/>
      <sheetName val="Amortización"/>
      <sheetName val="Estudios y Diseños"/>
      <sheetName val="&lt;T-0&gt;Sop.Estudios.y.Diseños"/>
      <sheetName val="Otros Indirectos"/>
      <sheetName val="(1)-Trab.Gen"/>
      <sheetName val="1.01"/>
      <sheetName val="1.02"/>
      <sheetName val="1.03"/>
      <sheetName val="1.04"/>
      <sheetName val="1.05"/>
      <sheetName val="(2)-Mov.Tierra"/>
      <sheetName val="2.01"/>
      <sheetName val="2.02"/>
      <sheetName val="2.03"/>
      <sheetName val="&lt;T-1&gt;Sop.Alambradas"/>
      <sheetName val="100.01"/>
      <sheetName val="2.06"/>
      <sheetName val="2.07"/>
      <sheetName val="2.09"/>
      <sheetName val="&lt;T-3&gt;Sop.Exc.Inservible.&amp;.NClas"/>
      <sheetName val="2.10"/>
      <sheetName val="2.11"/>
      <sheetName val="2.12@2.14-116.03"/>
      <sheetName val="Rutas.Acarreo"/>
      <sheetName val="2.15"/>
      <sheetName val="2.16"/>
      <sheetName val="2.17"/>
      <sheetName val="2.18"/>
      <sheetName val="&lt;T-4&gt;Sop.Relleno-(Previo)"/>
      <sheetName val="&lt;T-4&gt;Sop.Relleno-(Acumulado)"/>
      <sheetName val="ajustes de reporte relleno"/>
      <sheetName val="&lt;T-4&gt;Sop.Relleno-(Periodo)"/>
      <sheetName val="&lt;T-5&gt;Sop.Pedraplén"/>
      <sheetName val="2.19"/>
      <sheetName val="2.22"/>
      <sheetName val="PN-2.04"/>
      <sheetName val="&lt;T-7&gt;Sop.Perfilado&amp;Grama"/>
      <sheetName val="2.24"/>
      <sheetName val="2.36"/>
      <sheetName val="Mejoramiento Fundación"/>
      <sheetName val="116.01"/>
      <sheetName val="116.02"/>
      <sheetName val="&lt;T-14&gt;Estabilización.Cal"/>
      <sheetName val="&lt;T-15&gt;Estabilización.Cemento"/>
      <sheetName val="PN-2.06"/>
      <sheetName val="Interferencias-Tuberías"/>
      <sheetName val="128.01"/>
      <sheetName val="&lt;Presup&gt;Tubería.Yuca"/>
      <sheetName val="139.01"/>
      <sheetName val="&lt;Presup&gt;Tub.Haras.Nacionales"/>
      <sheetName val="184.01"/>
      <sheetName val="&lt;Presup&gt;Tubería.Mata.Gorda"/>
      <sheetName val="184.02"/>
      <sheetName val="&lt;Presup&gt;Tubería.El.Aguacate"/>
      <sheetName val="184.03"/>
      <sheetName val="&lt;Presup&gt;Tubería.La.Victoria"/>
      <sheetName val="139.02"/>
      <sheetName val="&lt;Presup&gt;Tubería.Juan.Tomás"/>
      <sheetName val="161.01"/>
      <sheetName val="&lt;Presup&gt;Tubería.Mal.Nombre"/>
      <sheetName val="PN-2.01"/>
      <sheetName val="&lt;Presup&gt;Tubería.Varios.Trabajos"/>
      <sheetName val="(3)-Drenaje"/>
      <sheetName val="Cunetas"/>
      <sheetName val="3.1.02"/>
      <sheetName val="3.1.03"/>
      <sheetName val="150.01"/>
      <sheetName val="150.02"/>
      <sheetName val="162.01"/>
      <sheetName val="Drenaje Subterraneo"/>
      <sheetName val="3.3.01"/>
      <sheetName val="3.3.02"/>
      <sheetName val="Alc.Cajón"/>
      <sheetName val="100.02"/>
      <sheetName val="3.4.1.01"/>
      <sheetName val="3.4.1.02"/>
      <sheetName val="3.4.1.03"/>
      <sheetName val="3.4.1.04"/>
      <sheetName val="3.4.1.05"/>
      <sheetName val="3.4.1.06"/>
      <sheetName val="3.4.1.07"/>
      <sheetName val="3.4.1.08"/>
      <sheetName val="3.4.1.09"/>
      <sheetName val="3.4.1.10"/>
      <sheetName val="3.4.1.11"/>
      <sheetName val="3.4.1.12"/>
      <sheetName val="101.01"/>
      <sheetName val="3.4.1.16"/>
      <sheetName val="3.4.1.17"/>
      <sheetName val="Alc.Tubular"/>
      <sheetName val="3.4.2.01"/>
      <sheetName val="3.4.2.03"/>
      <sheetName val="3.4.2.04"/>
      <sheetName val="3.4.2.06"/>
      <sheetName val="3.4.2.07"/>
      <sheetName val="3.4.2.08"/>
      <sheetName val="3.4.2.09"/>
      <sheetName val="3.4.2.10"/>
      <sheetName val="3.4.2.11"/>
      <sheetName val="3.4.2.12"/>
      <sheetName val="&lt;T-6&gt;Sop.Exc.Rell.Estr.Alcant."/>
      <sheetName val="Colectores"/>
      <sheetName val="119.01"/>
      <sheetName val="119.02"/>
      <sheetName val="119.03"/>
      <sheetName val="119.04"/>
      <sheetName val="119.05"/>
      <sheetName val="119.06"/>
      <sheetName val="119.07"/>
      <sheetName val="119.08"/>
      <sheetName val="119.09"/>
      <sheetName val="129.01"/>
      <sheetName val="&lt;T-8&gt;Sop.Acero.Alcantarillas"/>
      <sheetName val="(4)-Estructuras"/>
      <sheetName val="(Puente)-Mal Nombre"/>
      <sheetName val="4.1.1.01"/>
      <sheetName val="4.1.1.04"/>
      <sheetName val="4.1.1.06"/>
      <sheetName val="4.1.1.08"/>
      <sheetName val="104.01"/>
      <sheetName val="104.02"/>
      <sheetName val="4.1.1.9"/>
      <sheetName val="4.1.1.10"/>
      <sheetName val="4.1.1.11"/>
      <sheetName val="4.1.1.12"/>
      <sheetName val="4.1.1.14"/>
      <sheetName val="4.1.1.15"/>
      <sheetName val="4.1.1.16"/>
      <sheetName val="4.1.1.18"/>
      <sheetName val="4.1.1.21"/>
      <sheetName val="130.01"/>
      <sheetName val="4.1.1.22"/>
      <sheetName val="4.1.1.25"/>
      <sheetName val="4.1.1.26"/>
      <sheetName val="120.01"/>
      <sheetName val="104.03"/>
      <sheetName val="4.1.4.04"/>
      <sheetName val="102.01"/>
      <sheetName val="102.02"/>
      <sheetName val="102.03"/>
      <sheetName val="102.04"/>
      <sheetName val="102.05"/>
      <sheetName val="4.1.4.06"/>
      <sheetName val="4.1.4.08"/>
      <sheetName val="4.1.4.09"/>
      <sheetName val="4.1.4.11"/>
      <sheetName val="4.1.4.18"/>
      <sheetName val="(Puente)-Dajao"/>
      <sheetName val="4.1.4.25"/>
      <sheetName val="106.02"/>
      <sheetName val="113.01"/>
      <sheetName val="113.02"/>
      <sheetName val="113.03"/>
      <sheetName val="106.01"/>
      <sheetName val="121.01"/>
      <sheetName val="121.02"/>
      <sheetName val="131.01"/>
      <sheetName val="131.02"/>
      <sheetName val="140.01"/>
      <sheetName val="140.02"/>
      <sheetName val="145.01"/>
      <sheetName val="145.02"/>
      <sheetName val="145.03"/>
      <sheetName val="145.04"/>
      <sheetName val="145.05"/>
      <sheetName val="163.01"/>
      <sheetName val="(Puente)-Haras Nacionales"/>
      <sheetName val="PN-4.2.2.02"/>
      <sheetName val="151.01"/>
      <sheetName val="4.2.2.02"/>
      <sheetName val="4.2.2.03"/>
      <sheetName val="4.2.2.04"/>
      <sheetName val="4.2.2.10"/>
      <sheetName val="151.02"/>
      <sheetName val="4.2.2.11"/>
      <sheetName val="4.2.2.12"/>
      <sheetName val="4.2.2.13"/>
      <sheetName val="103.01"/>
      <sheetName val="103.02"/>
      <sheetName val="103.03"/>
      <sheetName val="103.04"/>
      <sheetName val="105.01"/>
      <sheetName val="105.02"/>
      <sheetName val="105.03"/>
      <sheetName val="4.2.2.15 "/>
      <sheetName val="4.2.2.16"/>
      <sheetName val="4.2.2.17"/>
      <sheetName val="108.01"/>
      <sheetName val="108.02"/>
      <sheetName val="108.03"/>
      <sheetName val="111.01"/>
      <sheetName val="111.02"/>
      <sheetName val="111.03"/>
      <sheetName val="111.04"/>
      <sheetName val="114.01"/>
      <sheetName val="122.01"/>
      <sheetName val="141.01"/>
      <sheetName val="141.02"/>
      <sheetName val="141.03"/>
      <sheetName val="132.01"/>
      <sheetName val="132.02"/>
      <sheetName val="zapata bordillo-haras"/>
      <sheetName val="(Puente)-Yuca"/>
      <sheetName val="4.1.3.04"/>
      <sheetName val="4.1.3.06"/>
      <sheetName val="4.1.3.07"/>
      <sheetName val="4.1.3.08"/>
      <sheetName val="4.1.3.09"/>
      <sheetName val="112.01"/>
      <sheetName val="112.02"/>
      <sheetName val="112.03"/>
      <sheetName val="112.04"/>
      <sheetName val="112.05"/>
      <sheetName val="112.06"/>
      <sheetName val="112.07"/>
      <sheetName val="4.1.3.01"/>
      <sheetName val="4.1.3.18"/>
      <sheetName val="4.1.3.25"/>
      <sheetName val="123.01"/>
      <sheetName val="123.02"/>
      <sheetName val="123.03"/>
      <sheetName val="133.01"/>
      <sheetName val="142.01"/>
      <sheetName val="142.02"/>
      <sheetName val="146.01"/>
      <sheetName val="146.02"/>
      <sheetName val="146.03"/>
      <sheetName val="146.04"/>
      <sheetName val="152.01"/>
      <sheetName val="152.02"/>
      <sheetName val="164.01"/>
      <sheetName val="zapata.bordillo.losa.Yuca"/>
      <sheetName val="172.01"/>
      <sheetName val="172.02"/>
      <sheetName val="172.03"/>
      <sheetName val="PN-4.1.3.01"/>
      <sheetName val="PN-4.1.3.02"/>
      <sheetName val="PN-4.1.3.03"/>
      <sheetName val="PN-4.1.3.04"/>
      <sheetName val="(Puente)-Cabón"/>
      <sheetName val="4.1.2.06"/>
      <sheetName val="4.1.2.07"/>
      <sheetName val="4.1.2.11"/>
      <sheetName val="4.1.2.18"/>
      <sheetName val="4.1.2.20"/>
      <sheetName val="4.1.2.08"/>
      <sheetName val="4.1.2.25"/>
      <sheetName val="134.01"/>
      <sheetName val="134.02"/>
      <sheetName val="134.03"/>
      <sheetName val="143.01"/>
      <sheetName val="147.01"/>
      <sheetName val="153.01"/>
      <sheetName val="165.01"/>
      <sheetName val="165.02"/>
      <sheetName val="165.03"/>
      <sheetName val="173.01"/>
      <sheetName val="173.02"/>
      <sheetName val="PN-4.1.2.01"/>
      <sheetName val="PN-4.1.2.03"/>
      <sheetName val="PN-4.1.2.04"/>
      <sheetName val="PN-4.1.2.05"/>
      <sheetName val="153.02"/>
      <sheetName val="153.03"/>
      <sheetName val="(Puente)-Tossa"/>
      <sheetName val="4.1.5.04"/>
      <sheetName val="4.1.5.06"/>
      <sheetName val="4.1.5.07"/>
      <sheetName val="4.1.5.08"/>
      <sheetName val="4.1.5.09"/>
      <sheetName val="4.1.5.11"/>
      <sheetName val="154.01"/>
      <sheetName val="154.02"/>
      <sheetName val="135.01"/>
      <sheetName val="135.02"/>
      <sheetName val="135.03"/>
      <sheetName val="135.04"/>
      <sheetName val="135.05"/>
      <sheetName val="166.01"/>
      <sheetName val="174.01"/>
      <sheetName val="174.02"/>
      <sheetName val="174.03"/>
      <sheetName val="PN-4.1.5.03"/>
      <sheetName val="PN-4.1.5.05"/>
      <sheetName val="PN-4.1.5.06"/>
      <sheetName val="PN-4.1.5.07"/>
      <sheetName val="PN-4.1.5.08"/>
      <sheetName val="PN-4.1.5.09"/>
      <sheetName val="PN-4.1.5.11"/>
      <sheetName val="PN-4.1.5.12"/>
      <sheetName val="174.04"/>
      <sheetName val="174.05"/>
      <sheetName val="174.06"/>
      <sheetName val="174.07"/>
      <sheetName val="PN-4.1.5.13"/>
      <sheetName val="(Puente)-Ozama"/>
      <sheetName val="4.1.6.02"/>
      <sheetName val="4.1.6.05"/>
      <sheetName val="4.1.6.07"/>
      <sheetName val="4.1.6.09"/>
      <sheetName val="4.1.6.10"/>
      <sheetName val="&lt;P.U.&gt;Estructura.Puente"/>
      <sheetName val="4.1.6.13"/>
      <sheetName val="4.1.6.17"/>
      <sheetName val="175.01"/>
      <sheetName val="175.02"/>
      <sheetName val="175.03"/>
      <sheetName val="175.04"/>
      <sheetName val="PN-4.1.6.03"/>
      <sheetName val="175.05"/>
      <sheetName val="144.01"/>
      <sheetName val="144.02"/>
      <sheetName val="144.03"/>
      <sheetName val="155.01"/>
      <sheetName val="155.02"/>
      <sheetName val="155.03"/>
      <sheetName val="PN-4.1.6.06"/>
      <sheetName val="PN-4.1.6.09@PN-4.1.6.11"/>
      <sheetName val="PN-4.1.6.14"/>
      <sheetName val="(Puente)-Juan Tomas"/>
      <sheetName val="156.01"/>
      <sheetName val="156.02"/>
      <sheetName val="167.01"/>
      <sheetName val="176.01"/>
      <sheetName val="176.02"/>
      <sheetName val="176.03"/>
      <sheetName val="176.04"/>
      <sheetName val="176.05"/>
      <sheetName val="176.06"/>
      <sheetName val="176.07"/>
      <sheetName val="176.08"/>
      <sheetName val="176.09"/>
      <sheetName val="176.10"/>
      <sheetName val="176.11"/>
      <sheetName val="176.12"/>
      <sheetName val="PN-4.1.7.04"/>
      <sheetName val="PN-4.1.7.05"/>
      <sheetName val="PN-4.1.7.06"/>
      <sheetName val="PN-4.1.7.09"/>
      <sheetName val="PN-4.1.7.10"/>
      <sheetName val="PN-4.1.7.11"/>
      <sheetName val="PN-4.1.7.12"/>
      <sheetName val="PN-4.1.7.14"/>
      <sheetName val="PN-4.1.7.20"/>
      <sheetName val="PN-4.1.7.29"/>
      <sheetName val="(Distribuidor)-Punta-Yamasá"/>
      <sheetName val="4.2.1.05"/>
      <sheetName val="4.2.1.17"/>
      <sheetName val="4.2.1.10 "/>
      <sheetName val="4.2.1.11"/>
      <sheetName val="4.2.1.13"/>
      <sheetName val="115.01"/>
      <sheetName val="115.02"/>
      <sheetName val="115.03"/>
      <sheetName val="115.04"/>
      <sheetName val="115.05"/>
      <sheetName val="115.06"/>
      <sheetName val="115.07"/>
      <sheetName val="115.08"/>
      <sheetName val="124.01"/>
      <sheetName val="124.02"/>
      <sheetName val="124.03"/>
      <sheetName val="124.04"/>
      <sheetName val="124.05"/>
      <sheetName val="148.01"/>
      <sheetName val="148.02"/>
      <sheetName val="157.01"/>
      <sheetName val="157.02"/>
      <sheetName val="PN-4.2.1.03"/>
      <sheetName val="PN-4.2.1.05"/>
      <sheetName val="PN-4.2.1.08"/>
      <sheetName val="4.2.1.16"/>
      <sheetName val="4.2.1.21"/>
      <sheetName val="4.2.1.29"/>
      <sheetName val="4.2.1.30"/>
      <sheetName val="registros punta"/>
      <sheetName val="(Distribuidor)-La Victoria"/>
      <sheetName val="4.2.4.10"/>
      <sheetName val="4.2.4.04"/>
      <sheetName val="4.2.4.11"/>
      <sheetName val="4.2.4.15"/>
      <sheetName val="4.2.4.16"/>
      <sheetName val="4.2.4.13"/>
      <sheetName val="125.01"/>
      <sheetName val="125.02"/>
      <sheetName val="177.01"/>
      <sheetName val="177.02"/>
      <sheetName val="177.03"/>
      <sheetName val="177.04"/>
      <sheetName val="177.05"/>
      <sheetName val="177.06"/>
      <sheetName val="177.07"/>
      <sheetName val="158.01"/>
      <sheetName val="158.02"/>
      <sheetName val="158.03"/>
      <sheetName val="158.04"/>
      <sheetName val="158.05"/>
      <sheetName val="(Distribuidor)-Carre.Samaná"/>
      <sheetName val="4.2.5.01"/>
      <sheetName val="4.2.5.03"/>
      <sheetName val="4.2.5.11"/>
      <sheetName val="4.2.5.12"/>
      <sheetName val="4.2.5.13"/>
      <sheetName val="4.2.5.14"/>
      <sheetName val="178.01"/>
      <sheetName val="178.02"/>
      <sheetName val="178.03"/>
      <sheetName val="178.04"/>
      <sheetName val="178.05"/>
      <sheetName val="PN-4.2.5.04"/>
      <sheetName val="PN-4.2.5.08"/>
      <sheetName val="PN-4.2.5.12"/>
      <sheetName val="PN-4.2.5.15"/>
      <sheetName val="(Paso Inferior)-La Victoria"/>
      <sheetName val="4.3.2.10"/>
      <sheetName val="4.3.2.11"/>
      <sheetName val="4.3.2.12"/>
      <sheetName val="4.3.2.14"/>
      <sheetName val="4.3.2.15"/>
      <sheetName val="4.3.2.18"/>
      <sheetName val="4.3.2.21"/>
      <sheetName val="4.3.2.22"/>
      <sheetName val="(Paso Inferior)-Mata Mamón"/>
      <sheetName val="4.3.3.10"/>
      <sheetName val="4.3.3.11"/>
      <sheetName val="4.3.3.12"/>
      <sheetName val="4.3.3.14"/>
      <sheetName val="4.3.3.18"/>
      <sheetName val="4.3.3.21"/>
      <sheetName val="4.3.3.22"/>
      <sheetName val="(Paso Inferior)-Yabacao"/>
      <sheetName val="136.01"/>
      <sheetName val="136.02"/>
      <sheetName val="136.03"/>
      <sheetName val="136.04"/>
      <sheetName val="149.01"/>
      <sheetName val="136.05"/>
      <sheetName val="(Puente)-Provisional Ozama "/>
      <sheetName val="117.01"/>
      <sheetName val="117.02"/>
      <sheetName val="117.03"/>
      <sheetName val="117.04"/>
      <sheetName val="(Paso Inferior) El Aguacate"/>
      <sheetName val="(Paso Inferior)-Los Rojas"/>
      <sheetName val="159.01"/>
      <sheetName val="159.02"/>
      <sheetName val="159.03"/>
      <sheetName val="159.04"/>
      <sheetName val="168.01"/>
      <sheetName val="168.02"/>
      <sheetName val="168.03"/>
      <sheetName val="179.01"/>
      <sheetName val="PN-4.3.6.06"/>
      <sheetName val="(Paso Inferior)-El Aguacate"/>
      <sheetName val="169.01"/>
      <sheetName val="169.02"/>
      <sheetName val="Aguacate-.01"/>
      <sheetName val="169.03"/>
      <sheetName val="169.04"/>
      <sheetName val="180.01"/>
      <sheetName val="170.01"/>
      <sheetName val="170.02"/>
      <sheetName val="PN-4.3.5.03"/>
      <sheetName val="PN-4.3.5.04"/>
      <sheetName val="PN-4.3.5.05"/>
      <sheetName val="(Paso Inferior)-Mal Nombre"/>
      <sheetName val="170.03"/>
      <sheetName val="170.04"/>
      <sheetName val="181.01"/>
      <sheetName val="181.02"/>
      <sheetName val="117.05"/>
      <sheetName val="117.06"/>
      <sheetName val="126.01"/>
      <sheetName val="126.02"/>
      <sheetName val="137.01"/>
      <sheetName val="&lt;T-12&gt;Sop.Pedrap.Puente.Prov."/>
      <sheetName val="PN-4.3.1.03"/>
      <sheetName val="PN-4.3.1.05"/>
      <sheetName val="PN-4.3.1.07"/>
      <sheetName val="&lt;T-9&gt;Sop.Pilotes"/>
      <sheetName val="&lt;T-10&gt;Sop.Acero.Puentes"/>
      <sheetName val="Misceláneos-Estr."/>
      <sheetName val="182.01"/>
      <sheetName val="&lt;P.U.&gt;Acero.Refuerzo"/>
      <sheetName val="&lt;P.U.&gt;Pretensado.Cable.Acero"/>
      <sheetName val="Wick.Drains-Geopier"/>
      <sheetName val="109.01"/>
      <sheetName val="118.01"/>
      <sheetName val="118.02"/>
      <sheetName val="127.01"/>
      <sheetName val="171.01@171.03"/>
      <sheetName val="127.02"/>
      <sheetName val="127.03"/>
      <sheetName val="138.01"/>
      <sheetName val="&lt;T-13&gt;Drenes.Verticales"/>
      <sheetName val="&lt;T-16&gt;Pre-Perforación.Drenes"/>
      <sheetName val="&lt;T-17&gt;Columna.de.Grava"/>
      <sheetName val="&lt;T-18&gt;Columna.Grava.Terravanza"/>
      <sheetName val="Peaje"/>
      <sheetName val="4.4.02"/>
      <sheetName val="PN-4.4.01"/>
      <sheetName val="PN-4.4.02"/>
      <sheetName val="(5)-Estructura.de.Pavimento"/>
      <sheetName val="5.01"/>
      <sheetName val="5.02"/>
      <sheetName val="5.03@5.06"/>
      <sheetName val="5.07@5.10"/>
      <sheetName val="5.11"/>
      <sheetName val="5.12"/>
      <sheetName val="5.13"/>
      <sheetName val="5.14"/>
      <sheetName val="5.15"/>
      <sheetName val="&lt;T-2&gt;Acopio.Base.Planta.Indio"/>
      <sheetName val="&lt;P.U.&gt;Base.Estabilizada"/>
      <sheetName val="5.16@5.19"/>
      <sheetName val="160.01"/>
      <sheetName val="160.02"/>
      <sheetName val="183.01"/>
      <sheetName val="183.02"/>
      <sheetName val="PN-5.01"/>
      <sheetName val="PN-5.03"/>
      <sheetName val="PN-5.04"/>
      <sheetName val="PN-5.05"/>
      <sheetName val="&lt;T-19&gt;Sop.SubBase"/>
      <sheetName val="&lt;T-20&gt;Sop.Base"/>
      <sheetName val="&lt;T-21&gt;Sop.Asfalto"/>
      <sheetName val="(6)-Terminaciones"/>
      <sheetName val="6.2.01"/>
      <sheetName val="6.3.01"/>
      <sheetName val="6.3.02"/>
      <sheetName val="6.3.03"/>
      <sheetName val="6.3.04"/>
      <sheetName val="6.3.05"/>
      <sheetName val="6.3.19"/>
      <sheetName val="6.3.20"/>
      <sheetName val="6.3.21"/>
      <sheetName val="6.1.01 Contenes"/>
      <sheetName val="6.1.02 Bordillos"/>
      <sheetName val="6.1.03 Aceras Hormigon "/>
      <sheetName val="6.1.04Relleno Acera"/>
      <sheetName val="Paisajismo"/>
      <sheetName val="Iluminacion Vial"/>
      <sheetName val="(7)-Electrificación e ilum."/>
      <sheetName val="7.01"/>
      <sheetName val="7.02"/>
      <sheetName val="(Reembolsables)-Militares"/>
      <sheetName val="107.01"/>
      <sheetName val="185.01"/>
      <sheetName val="&lt;T-11&gt;Sop.Militares"/>
      <sheetName val="(Reembolsables)-Interf.Electric"/>
      <sheetName val="186.01"/>
      <sheetName val="Pres. Interferencia Electrica"/>
      <sheetName val="(110)-Puente.Provisional"/>
      <sheetName val="110.01"/>
      <sheetName val="x1-relleno prueba"/>
      <sheetName val="&lt;x1&gt;Relleno.Prueba.Avenida"/>
      <sheetName val="&lt;Estatus Proyecto&gt;"/>
      <sheetName val="TC-C27"/>
      <sheetName val="EX-V28"/>
      <sheetName val="RV-C13"/>
      <sheetName val="RV-C28"/>
      <sheetName val="EXC. QMC"/>
      <sheetName val="RV-H27"/>
      <sheetName val="EX-C36"/>
      <sheetName val="CF-C12"/>
      <sheetName val="EX-C37"/>
      <sheetName val="EX-C20"/>
      <sheetName val="EX-C24"/>
      <sheetName val="TRACT.MINA"/>
      <sheetName val="EX-C38"/>
      <sheetName val="EX-C27"/>
      <sheetName val="EX-C42"/>
      <sheetName val="% Ralenti CF-C12."/>
      <sheetName val="% Ralenti EXC."/>
      <sheetName val="% Ralenti EXC. (2)"/>
      <sheetName val="REND."/>
      <sheetName val="Produccion"/>
      <sheetName val="trac"/>
      <sheetName val="T. HORA"/>
      <sheetName val="Base de Dato"/>
      <sheetName val="Precio"/>
      <sheetName val="ANALISIS_STO_DGO2"/>
      <sheetName val="PRES__BOCA_NUEVA2"/>
      <sheetName val="CONTRARO_SEÑALIZACIONES2"/>
      <sheetName val="EDIFICIO_COUNTERS"/>
      <sheetName val="LISTADO_INSUMOS_DEL_2000"/>
      <sheetName val="Presup_"/>
      <sheetName val="Análisis_de_Precios"/>
      <sheetName val="Resumen_Precio_Equipos"/>
      <sheetName val="O_M__y_Salarios"/>
      <sheetName val="ANALISIS_STO_DGO3"/>
      <sheetName val="PRES__BOCA_NUEVA3"/>
      <sheetName val="CONTRARO_SEÑALIZACIONES3"/>
      <sheetName val="EDIFICIO_COUNTERS1"/>
      <sheetName val="LISTADO_INSUMOS_DEL_20001"/>
      <sheetName val="Presup_1"/>
      <sheetName val="PRESUP__HOSPIT__VERON"/>
      <sheetName val="Planilla_&lt;ENM#5&gt;"/>
      <sheetName val="Resumen_Reducciones"/>
      <sheetName val="Planilla___"/>
      <sheetName val="Estudios_y_Diseños"/>
      <sheetName val="&lt;T-0&gt;Sop_Estudios_y_Diseños"/>
      <sheetName val="Otros_Indirectos"/>
      <sheetName val="(1)-Trab_Gen"/>
      <sheetName val="1_01"/>
      <sheetName val="1_02"/>
      <sheetName val="1_03"/>
      <sheetName val="1_04"/>
      <sheetName val="1_05"/>
      <sheetName val="(2)-Mov_Tierra"/>
      <sheetName val="2_01"/>
      <sheetName val="2_02"/>
      <sheetName val="2_03"/>
      <sheetName val="&lt;T-1&gt;Sop_Alambradas"/>
      <sheetName val="100_01"/>
      <sheetName val="2_06"/>
      <sheetName val="2_07"/>
      <sheetName val="2_09"/>
      <sheetName val="&lt;T-3&gt;Sop_Exc_Inservible_&amp;_NClas"/>
      <sheetName val="2_10"/>
      <sheetName val="2_11"/>
      <sheetName val="2_12@2_14-116_03"/>
      <sheetName val="Rutas_Acarreo"/>
      <sheetName val="2_15"/>
      <sheetName val="2_16"/>
      <sheetName val="2_17"/>
      <sheetName val="2_18"/>
      <sheetName val="&lt;T-4&gt;Sop_Relleno-(Previo)"/>
      <sheetName val="&lt;T-4&gt;Sop_Relleno-(Acumulado)"/>
      <sheetName val="ajustes_de_reporte_relleno"/>
      <sheetName val="&lt;T-4&gt;Sop_Relleno-(Periodo)"/>
      <sheetName val="&lt;T-5&gt;Sop_Pedraplén"/>
      <sheetName val="2_19"/>
      <sheetName val="2_22"/>
      <sheetName val="PN-2_04"/>
      <sheetName val="&lt;T-7&gt;Sop_Perfilado&amp;Grama"/>
      <sheetName val="2_24"/>
      <sheetName val="2_36"/>
      <sheetName val="Mejoramiento_Fundación"/>
      <sheetName val="116_01"/>
      <sheetName val="116_02"/>
      <sheetName val="&lt;T-14&gt;Estabilización_Cal"/>
      <sheetName val="&lt;T-15&gt;Estabilización_Cemento"/>
      <sheetName val="PN-2_06"/>
      <sheetName val="128_01"/>
      <sheetName val="&lt;Presup&gt;Tubería_Yuca"/>
      <sheetName val="139_01"/>
      <sheetName val="&lt;Presup&gt;Tub_Haras_Nacionales"/>
      <sheetName val="184_01"/>
      <sheetName val="&lt;Presup&gt;Tubería_Mata_Gorda"/>
      <sheetName val="184_02"/>
      <sheetName val="&lt;Presup&gt;Tubería_El_Aguacate"/>
      <sheetName val="184_03"/>
      <sheetName val="&lt;Presup&gt;Tubería_La_Victoria"/>
      <sheetName val="139_02"/>
      <sheetName val="&lt;Presup&gt;Tubería_Juan_Tomás"/>
      <sheetName val="161_01"/>
      <sheetName val="&lt;Presup&gt;Tubería_Mal_Nombre"/>
      <sheetName val="PN-2_01"/>
      <sheetName val="&lt;Presup&gt;Tubería_Varios_Trabajos"/>
      <sheetName val="3_1_02"/>
      <sheetName val="3_1_03"/>
      <sheetName val="150_01"/>
      <sheetName val="150_02"/>
      <sheetName val="162_01"/>
      <sheetName val="Drenaje_Subterraneo"/>
      <sheetName val="3_3_01"/>
      <sheetName val="3_3_02"/>
      <sheetName val="Alc_Cajón"/>
      <sheetName val="100_02"/>
      <sheetName val="3_4_1_01"/>
      <sheetName val="3_4_1_02"/>
      <sheetName val="3_4_1_03"/>
      <sheetName val="3_4_1_04"/>
      <sheetName val="3_4_1_05"/>
      <sheetName val="3_4_1_06"/>
      <sheetName val="3_4_1_07"/>
      <sheetName val="3_4_1_08"/>
      <sheetName val="3_4_1_09"/>
      <sheetName val="3_4_1_10"/>
      <sheetName val="3_4_1_11"/>
      <sheetName val="3_4_1_12"/>
      <sheetName val="101_01"/>
      <sheetName val="3_4_1_16"/>
      <sheetName val="3_4_1_17"/>
      <sheetName val="Alc_Tubular"/>
      <sheetName val="3_4_2_01"/>
      <sheetName val="3_4_2_03"/>
      <sheetName val="3_4_2_04"/>
      <sheetName val="3_4_2_06"/>
      <sheetName val="3_4_2_07"/>
      <sheetName val="3_4_2_08"/>
      <sheetName val="3_4_2_09"/>
      <sheetName val="3_4_2_10"/>
      <sheetName val="3_4_2_11"/>
      <sheetName val="3_4_2_12"/>
      <sheetName val="&lt;T-6&gt;Sop_Exc_Rell_Estr_Alcant_"/>
      <sheetName val="119_01"/>
      <sheetName val="119_02"/>
      <sheetName val="119_03"/>
      <sheetName val="119_04"/>
      <sheetName val="119_05"/>
      <sheetName val="119_06"/>
      <sheetName val="119_07"/>
      <sheetName val="119_08"/>
      <sheetName val="119_09"/>
      <sheetName val="129_01"/>
      <sheetName val="&lt;T-8&gt;Sop_Acero_Alcantarillas"/>
      <sheetName val="(Puente)-Mal_Nombre"/>
      <sheetName val="4_1_1_01"/>
      <sheetName val="4_1_1_04"/>
      <sheetName val="4_1_1_06"/>
      <sheetName val="4_1_1_08"/>
      <sheetName val="104_01"/>
      <sheetName val="104_02"/>
      <sheetName val="4_1_1_9"/>
      <sheetName val="4_1_1_10"/>
      <sheetName val="4_1_1_11"/>
      <sheetName val="4_1_1_12"/>
      <sheetName val="4_1_1_14"/>
      <sheetName val="4_1_1_15"/>
      <sheetName val="4_1_1_16"/>
      <sheetName val="4_1_1_18"/>
      <sheetName val="4_1_1_21"/>
      <sheetName val="130_01"/>
      <sheetName val="4_1_1_22"/>
      <sheetName val="4_1_1_25"/>
      <sheetName val="4_1_1_26"/>
      <sheetName val="120_01"/>
      <sheetName val="104_03"/>
      <sheetName val="4_1_4_04"/>
      <sheetName val="102_01"/>
      <sheetName val="102_02"/>
      <sheetName val="102_03"/>
      <sheetName val="102_04"/>
      <sheetName val="102_05"/>
      <sheetName val="4_1_4_06"/>
      <sheetName val="4_1_4_08"/>
      <sheetName val="4_1_4_09"/>
      <sheetName val="4_1_4_11"/>
      <sheetName val="4_1_4_18"/>
      <sheetName val="4_1_4_25"/>
      <sheetName val="106_02"/>
      <sheetName val="113_01"/>
      <sheetName val="113_02"/>
      <sheetName val="113_03"/>
      <sheetName val="106_01"/>
      <sheetName val="121_01"/>
      <sheetName val="121_02"/>
      <sheetName val="131_01"/>
      <sheetName val="131_02"/>
      <sheetName val="140_01"/>
      <sheetName val="140_02"/>
      <sheetName val="145_01"/>
      <sheetName val="145_02"/>
      <sheetName val="145_03"/>
      <sheetName val="145_04"/>
      <sheetName val="145_05"/>
      <sheetName val="163_01"/>
      <sheetName val="(Puente)-Haras_Nacionales"/>
      <sheetName val="PN-4_2_2_02"/>
      <sheetName val="151_01"/>
      <sheetName val="4_2_2_02"/>
      <sheetName val="4_2_2_03"/>
      <sheetName val="4_2_2_04"/>
      <sheetName val="4_2_2_10"/>
      <sheetName val="151_02"/>
      <sheetName val="4_2_2_11"/>
      <sheetName val="4_2_2_12"/>
      <sheetName val="4_2_2_13"/>
      <sheetName val="103_01"/>
      <sheetName val="103_02"/>
      <sheetName val="103_03"/>
      <sheetName val="103_04"/>
      <sheetName val="105_01"/>
      <sheetName val="105_02"/>
      <sheetName val="105_03"/>
      <sheetName val="4_2_2_15_"/>
      <sheetName val="4_2_2_16"/>
      <sheetName val="4_2_2_17"/>
      <sheetName val="108_01"/>
      <sheetName val="108_02"/>
      <sheetName val="108_03"/>
      <sheetName val="111_01"/>
      <sheetName val="111_02"/>
      <sheetName val="111_03"/>
      <sheetName val="111_04"/>
      <sheetName val="114_01"/>
      <sheetName val="122_01"/>
      <sheetName val="141_01"/>
      <sheetName val="141_02"/>
      <sheetName val="141_03"/>
      <sheetName val="132_01"/>
      <sheetName val="132_02"/>
      <sheetName val="zapata_bordillo-haras"/>
      <sheetName val="4_1_3_04"/>
      <sheetName val="4_1_3_06"/>
      <sheetName val="4_1_3_07"/>
      <sheetName val="4_1_3_08"/>
      <sheetName val="4_1_3_09"/>
      <sheetName val="112_01"/>
      <sheetName val="112_02"/>
      <sheetName val="112_03"/>
      <sheetName val="112_04"/>
      <sheetName val="112_05"/>
      <sheetName val="112_06"/>
      <sheetName val="112_07"/>
      <sheetName val="4_1_3_01"/>
      <sheetName val="4_1_3_18"/>
      <sheetName val="4_1_3_25"/>
      <sheetName val="123_01"/>
      <sheetName val="123_02"/>
      <sheetName val="123_03"/>
      <sheetName val="133_01"/>
      <sheetName val="142_01"/>
      <sheetName val="142_02"/>
      <sheetName val="146_01"/>
      <sheetName val="146_02"/>
      <sheetName val="146_03"/>
      <sheetName val="146_04"/>
      <sheetName val="152_01"/>
      <sheetName val="152_02"/>
      <sheetName val="164_01"/>
      <sheetName val="zapata_bordillo_losa_Yuca"/>
      <sheetName val="172_01"/>
      <sheetName val="172_02"/>
      <sheetName val="172_03"/>
      <sheetName val="PN-4_1_3_01"/>
      <sheetName val="PN-4_1_3_02"/>
      <sheetName val="PN-4_1_3_03"/>
      <sheetName val="PN-4_1_3_04"/>
      <sheetName val="4_1_2_06"/>
      <sheetName val="4_1_2_07"/>
      <sheetName val="4_1_2_11"/>
      <sheetName val="4_1_2_18"/>
      <sheetName val="4_1_2_20"/>
      <sheetName val="4_1_2_08"/>
      <sheetName val="4_1_2_25"/>
      <sheetName val="134_01"/>
      <sheetName val="134_02"/>
      <sheetName val="134_03"/>
      <sheetName val="143_01"/>
      <sheetName val="147_01"/>
      <sheetName val="153_01"/>
      <sheetName val="165_01"/>
      <sheetName val="165_02"/>
      <sheetName val="165_03"/>
      <sheetName val="173_01"/>
      <sheetName val="173_02"/>
      <sheetName val="PN-4_1_2_01"/>
      <sheetName val="PN-4_1_2_03"/>
      <sheetName val="PN-4_1_2_04"/>
      <sheetName val="PN-4_1_2_05"/>
      <sheetName val="153_02"/>
      <sheetName val="153_03"/>
      <sheetName val="4_1_5_04"/>
      <sheetName val="4_1_5_06"/>
      <sheetName val="4_1_5_07"/>
      <sheetName val="4_1_5_08"/>
      <sheetName val="4_1_5_09"/>
      <sheetName val="4_1_5_11"/>
      <sheetName val="154_01"/>
      <sheetName val="154_02"/>
      <sheetName val="135_01"/>
      <sheetName val="135_02"/>
      <sheetName val="135_03"/>
      <sheetName val="135_04"/>
      <sheetName val="135_05"/>
      <sheetName val="166_01"/>
      <sheetName val="174_01"/>
      <sheetName val="174_02"/>
      <sheetName val="174_03"/>
      <sheetName val="PN-4_1_5_03"/>
      <sheetName val="PN-4_1_5_05"/>
      <sheetName val="PN-4_1_5_06"/>
      <sheetName val="PN-4_1_5_07"/>
      <sheetName val="PN-4_1_5_08"/>
      <sheetName val="PN-4_1_5_09"/>
      <sheetName val="PN-4_1_5_11"/>
      <sheetName val="PN-4_1_5_12"/>
      <sheetName val="174_04"/>
      <sheetName val="174_05"/>
      <sheetName val="174_06"/>
      <sheetName val="174_07"/>
      <sheetName val="PN-4_1_5_13"/>
      <sheetName val="4_1_6_02"/>
      <sheetName val="4_1_6_05"/>
      <sheetName val="4_1_6_07"/>
      <sheetName val="4_1_6_09"/>
      <sheetName val="4_1_6_10"/>
      <sheetName val="&lt;P_U_&gt;Estructura_Puente"/>
      <sheetName val="4_1_6_13"/>
      <sheetName val="4_1_6_17"/>
      <sheetName val="175_01"/>
      <sheetName val="175_02"/>
      <sheetName val="175_03"/>
      <sheetName val="175_04"/>
      <sheetName val="PN-4_1_6_03"/>
      <sheetName val="175_05"/>
      <sheetName val="144_01"/>
      <sheetName val="144_02"/>
      <sheetName val="144_03"/>
      <sheetName val="155_01"/>
      <sheetName val="155_02"/>
      <sheetName val="155_03"/>
      <sheetName val="PN-4_1_6_06"/>
      <sheetName val="PN-4_1_6_09@PN-4_1_6_11"/>
      <sheetName val="PN-4_1_6_14"/>
      <sheetName val="(Puente)-Juan_Tomas"/>
      <sheetName val="156_01"/>
      <sheetName val="156_02"/>
      <sheetName val="167_01"/>
      <sheetName val="176_01"/>
      <sheetName val="176_02"/>
      <sheetName val="176_03"/>
      <sheetName val="176_04"/>
      <sheetName val="176_05"/>
      <sheetName val="176_06"/>
      <sheetName val="176_07"/>
      <sheetName val="176_08"/>
      <sheetName val="176_09"/>
      <sheetName val="176_10"/>
      <sheetName val="176_11"/>
      <sheetName val="176_12"/>
      <sheetName val="PN-4_1_7_04"/>
      <sheetName val="PN-4_1_7_05"/>
      <sheetName val="PN-4_1_7_06"/>
      <sheetName val="PN-4_1_7_09"/>
      <sheetName val="PN-4_1_7_10"/>
      <sheetName val="PN-4_1_7_11"/>
      <sheetName val="PN-4_1_7_12"/>
      <sheetName val="PN-4_1_7_14"/>
      <sheetName val="PN-4_1_7_20"/>
      <sheetName val="PN-4_1_7_29"/>
      <sheetName val="4_2_1_05"/>
      <sheetName val="4_2_1_17"/>
      <sheetName val="4_2_1_10_"/>
      <sheetName val="4_2_1_11"/>
      <sheetName val="4_2_1_13"/>
      <sheetName val="115_01"/>
      <sheetName val="115_02"/>
      <sheetName val="115_03"/>
      <sheetName val="115_04"/>
      <sheetName val="115_05"/>
      <sheetName val="115_06"/>
      <sheetName val="115_07"/>
      <sheetName val="115_08"/>
      <sheetName val="124_01"/>
      <sheetName val="124_02"/>
      <sheetName val="124_03"/>
      <sheetName val="124_04"/>
      <sheetName val="124_05"/>
      <sheetName val="148_01"/>
      <sheetName val="148_02"/>
      <sheetName val="157_01"/>
      <sheetName val="157_02"/>
      <sheetName val="PN-4_2_1_03"/>
      <sheetName val="PN-4_2_1_05"/>
      <sheetName val="PN-4_2_1_08"/>
      <sheetName val="4_2_1_16"/>
      <sheetName val="4_2_1_21"/>
      <sheetName val="4_2_1_29"/>
      <sheetName val="4_2_1_30"/>
      <sheetName val="registros_punta"/>
      <sheetName val="(Distribuidor)-La_Victoria"/>
      <sheetName val="4_2_4_10"/>
      <sheetName val="4_2_4_04"/>
      <sheetName val="4_2_4_11"/>
      <sheetName val="4_2_4_15"/>
      <sheetName val="4_2_4_16"/>
      <sheetName val="4_2_4_13"/>
      <sheetName val="125_01"/>
      <sheetName val="125_02"/>
      <sheetName val="177_01"/>
      <sheetName val="177_02"/>
      <sheetName val="177_03"/>
      <sheetName val="177_04"/>
      <sheetName val="177_05"/>
      <sheetName val="177_06"/>
      <sheetName val="177_07"/>
      <sheetName val="158_01"/>
      <sheetName val="158_02"/>
      <sheetName val="158_03"/>
      <sheetName val="158_04"/>
      <sheetName val="158_05"/>
      <sheetName val="(Distribuidor)-Carre_Samaná"/>
      <sheetName val="4_2_5_01"/>
      <sheetName val="4_2_5_03"/>
      <sheetName val="4_2_5_11"/>
      <sheetName val="4_2_5_12"/>
      <sheetName val="4_2_5_13"/>
      <sheetName val="4_2_5_14"/>
      <sheetName val="178_01"/>
      <sheetName val="178_02"/>
      <sheetName val="178_03"/>
      <sheetName val="178_04"/>
      <sheetName val="178_05"/>
      <sheetName val="PN-4_2_5_04"/>
      <sheetName val="PN-4_2_5_08"/>
      <sheetName val="PN-4_2_5_12"/>
      <sheetName val="PN-4_2_5_15"/>
      <sheetName val="(Paso_Inferior)-La_Victoria"/>
      <sheetName val="4_3_2_10"/>
      <sheetName val="4_3_2_11"/>
      <sheetName val="4_3_2_12"/>
      <sheetName val="4_3_2_14"/>
      <sheetName val="4_3_2_15"/>
      <sheetName val="4_3_2_18"/>
      <sheetName val="4_3_2_21"/>
      <sheetName val="4_3_2_22"/>
      <sheetName val="(Paso_Inferior)-Mata_Mamón"/>
      <sheetName val="4_3_3_10"/>
      <sheetName val="4_3_3_11"/>
      <sheetName val="4_3_3_12"/>
      <sheetName val="4_3_3_14"/>
      <sheetName val="4_3_3_18"/>
      <sheetName val="4_3_3_21"/>
      <sheetName val="4_3_3_22"/>
      <sheetName val="(Paso_Inferior)-Yabacao"/>
      <sheetName val="136_01"/>
      <sheetName val="136_02"/>
      <sheetName val="136_03"/>
      <sheetName val="136_04"/>
      <sheetName val="149_01"/>
      <sheetName val="136_05"/>
      <sheetName val="(Puente)-Provisional_Ozama_"/>
      <sheetName val="117_01"/>
      <sheetName val="117_02"/>
      <sheetName val="117_03"/>
      <sheetName val="117_04"/>
      <sheetName val="(Paso_Inferior)_El_Aguacate"/>
      <sheetName val="(Paso_Inferior)-Los_Rojas"/>
      <sheetName val="159_01"/>
      <sheetName val="159_02"/>
      <sheetName val="159_03"/>
      <sheetName val="159_04"/>
      <sheetName val="168_01"/>
      <sheetName val="168_02"/>
      <sheetName val="168_03"/>
      <sheetName val="179_01"/>
      <sheetName val="PN-4_3_6_06"/>
      <sheetName val="(Paso_Inferior)-El_Aguacate"/>
      <sheetName val="169_01"/>
      <sheetName val="169_02"/>
      <sheetName val="Aguacate-_01"/>
      <sheetName val="169_03"/>
      <sheetName val="169_04"/>
      <sheetName val="180_01"/>
      <sheetName val="170_01"/>
      <sheetName val="170_02"/>
      <sheetName val="PN-4_3_5_03"/>
      <sheetName val="PN-4_3_5_04"/>
      <sheetName val="PN-4_3_5_05"/>
      <sheetName val="(Paso_Inferior)-Mal_Nombre"/>
      <sheetName val="170_03"/>
      <sheetName val="170_04"/>
      <sheetName val="181_01"/>
      <sheetName val="181_02"/>
      <sheetName val="117_05"/>
      <sheetName val="117_06"/>
      <sheetName val="126_01"/>
      <sheetName val="126_02"/>
      <sheetName val="137_01"/>
      <sheetName val="&lt;T-12&gt;Sop_Pedrap_Puente_Prov_"/>
      <sheetName val="PN-4_3_1_03"/>
      <sheetName val="PN-4_3_1_05"/>
      <sheetName val="PN-4_3_1_07"/>
      <sheetName val="&lt;T-9&gt;Sop_Pilotes"/>
      <sheetName val="&lt;T-10&gt;Sop_Acero_Puentes"/>
      <sheetName val="Misceláneos-Estr_"/>
      <sheetName val="182_01"/>
      <sheetName val="&lt;P_U_&gt;Acero_Refuerzo"/>
      <sheetName val="&lt;P_U_&gt;Pretensado_Cable_Acero"/>
      <sheetName val="Wick_Drains-Geopier"/>
      <sheetName val="109_01"/>
      <sheetName val="118_01"/>
      <sheetName val="118_02"/>
      <sheetName val="127_01"/>
      <sheetName val="171_01@171_03"/>
      <sheetName val="127_02"/>
      <sheetName val="127_03"/>
      <sheetName val="138_01"/>
      <sheetName val="&lt;T-13&gt;Drenes_Verticales"/>
      <sheetName val="&lt;T-16&gt;Pre-Perforación_Drenes"/>
      <sheetName val="&lt;T-17&gt;Columna_de_Grava"/>
      <sheetName val="&lt;T-18&gt;Columna_Grava_Terravanza"/>
      <sheetName val="4_4_02"/>
      <sheetName val="PN-4_4_01"/>
      <sheetName val="PN-4_4_02"/>
      <sheetName val="(5)-Estructura_de_Pavimento"/>
      <sheetName val="5_01"/>
      <sheetName val="5_02"/>
      <sheetName val="5_03@5_06"/>
      <sheetName val="5_07@5_10"/>
      <sheetName val="5_11"/>
      <sheetName val="5_12"/>
      <sheetName val="5_13"/>
      <sheetName val="5_14"/>
      <sheetName val="5_15"/>
      <sheetName val="&lt;T-2&gt;Acopio_Base_Planta_Indio"/>
      <sheetName val="&lt;P_U_&gt;Base_Estabilizada"/>
      <sheetName val="5_16@5_19"/>
      <sheetName val="160_01"/>
      <sheetName val="160_02"/>
      <sheetName val="183_01"/>
      <sheetName val="183_02"/>
      <sheetName val="PN-5_01"/>
      <sheetName val="PN-5_03"/>
      <sheetName val="PN-5_04"/>
      <sheetName val="PN-5_05"/>
      <sheetName val="&lt;T-19&gt;Sop_SubBase"/>
      <sheetName val="&lt;T-20&gt;Sop_Base"/>
      <sheetName val="&lt;T-21&gt;Sop_Asfalto"/>
      <sheetName val="6_2_01"/>
      <sheetName val="6_3_01"/>
      <sheetName val="6_3_02"/>
      <sheetName val="6_3_03"/>
      <sheetName val="6_3_04"/>
      <sheetName val="6_3_05"/>
      <sheetName val="6_3_19"/>
      <sheetName val="6_3_20"/>
      <sheetName val="6_3_21"/>
      <sheetName val="6_1_01_Contenes"/>
      <sheetName val="6_1_02_Bordillos"/>
      <sheetName val="6_1_03_Aceras_Hormigon_"/>
      <sheetName val="6_1_04Relleno_Acera"/>
      <sheetName val="Iluminacion_Vial"/>
      <sheetName val="(7)-Electrificación_e_ilum_"/>
      <sheetName val="7_01"/>
      <sheetName val="7_02"/>
      <sheetName val="107_01"/>
      <sheetName val="185_01"/>
      <sheetName val="&lt;T-11&gt;Sop_Militares"/>
      <sheetName val="(Reembolsables)-Interf_Electric"/>
      <sheetName val="186_01"/>
      <sheetName val="Pres__Interferencia_Electrica"/>
      <sheetName val="(110)-Puente_Provisional"/>
      <sheetName val="110_01"/>
      <sheetName val="x1-relleno_prueba"/>
      <sheetName val="&lt;x1&gt;Relleno_Prueba_Avenida"/>
      <sheetName val="&lt;Estatus_Proyecto&gt;"/>
      <sheetName val="EXC__QMC"/>
      <sheetName val="TRACT_MINA"/>
      <sheetName val="%_Ralenti_CF-C12_"/>
      <sheetName val="%_Ralenti_EXC_"/>
      <sheetName val="%_Ralenti_EXC__(2)"/>
      <sheetName val="REND_"/>
      <sheetName val="T__HORA"/>
      <sheetName val="Base_de_Dato"/>
      <sheetName val="Analisis de precios SURFACE"/>
      <sheetName val="Sheet1"/>
      <sheetName val="Sheet2"/>
      <sheetName val="Sheet3"/>
      <sheetName val="Los Ángeles (Fase II)"/>
      <sheetName val="MANO DE OBRA"/>
      <sheetName val="EyH"/>
      <sheetName val="MO"/>
      <sheetName val="ANALISIS_STO_DGO4"/>
      <sheetName val="PRES__BOCA_NUEVA4"/>
      <sheetName val="CONTRARO_SEÑALIZACIONES4"/>
      <sheetName val="EDIFICIO_COUNTERS2"/>
      <sheetName val="Presup_2"/>
      <sheetName val="LISTADO_INSUMOS_DEL_20002"/>
      <sheetName val="Análisis_de_Precios1"/>
      <sheetName val="Resumen_Precio_Equipos1"/>
      <sheetName val="O_M__y_Salarios1"/>
      <sheetName val="Analisis_de_precios_SURFACE"/>
      <sheetName val="BOQ desglose "/>
      <sheetName val="Análisis"/>
      <sheetName val="Ins"/>
      <sheetName val="Pres. "/>
      <sheetName val="Sheet4"/>
      <sheetName val="Sheet5"/>
      <sheetName val="Analisis"/>
      <sheetName val="V.Tierras A"/>
      <sheetName val="Ana"/>
      <sheetName val="insumo"/>
      <sheetName val="Mezcla"/>
      <sheetName val="exteriores"/>
      <sheetName val="Salarios"/>
      <sheetName val="MANT.TRANSITO"/>
      <sheetName val="ANALISIS_STO_DGO5"/>
      <sheetName val="PRES__BOCA_NUEVA5"/>
      <sheetName val="CONTRARO_SEÑALIZACIONES5"/>
      <sheetName val="EDIFICIO_COUNTERS3"/>
      <sheetName val="Presup_3"/>
      <sheetName val="LISTADO_INSUMOS_DEL_20003"/>
      <sheetName val="Resumen_Precio_Equipos2"/>
      <sheetName val="O_M__y_Salarios2"/>
      <sheetName val="PRESUP__HOSPIT__VERON1"/>
      <sheetName val="Análisis_de_Precios2"/>
      <sheetName val="Planilla_&lt;ENM#5&gt;1"/>
      <sheetName val="Resumen_Reducciones1"/>
      <sheetName val="Planilla___1"/>
      <sheetName val="Estudios_y_Diseños1"/>
      <sheetName val="&lt;T-0&gt;Sop_Estudios_y_Diseños1"/>
      <sheetName val="Otros_Indirectos1"/>
      <sheetName val="(1)-Trab_Gen1"/>
      <sheetName val="1_011"/>
      <sheetName val="1_021"/>
      <sheetName val="1_031"/>
      <sheetName val="1_041"/>
      <sheetName val="1_051"/>
      <sheetName val="(2)-Mov_Tierra1"/>
      <sheetName val="2_011"/>
      <sheetName val="2_021"/>
      <sheetName val="2_031"/>
      <sheetName val="&lt;T-1&gt;Sop_Alambradas1"/>
      <sheetName val="100_011"/>
      <sheetName val="2_061"/>
      <sheetName val="2_071"/>
      <sheetName val="2_091"/>
      <sheetName val="&lt;T-3&gt;Sop_Exc_Inservible_&amp;_NCla1"/>
      <sheetName val="2_101"/>
      <sheetName val="2_111"/>
      <sheetName val="2_12@2_14-116_031"/>
      <sheetName val="Rutas_Acarreo1"/>
      <sheetName val="2_151"/>
      <sheetName val="2_161"/>
      <sheetName val="2_171"/>
      <sheetName val="2_181"/>
      <sheetName val="&lt;T-4&gt;Sop_Relleno-(Previo)1"/>
      <sheetName val="&lt;T-4&gt;Sop_Relleno-(Acumulado)1"/>
      <sheetName val="ajustes_de_reporte_relleno1"/>
      <sheetName val="&lt;T-4&gt;Sop_Relleno-(Periodo)1"/>
      <sheetName val="&lt;T-5&gt;Sop_Pedraplén1"/>
      <sheetName val="2_191"/>
      <sheetName val="2_221"/>
      <sheetName val="PN-2_041"/>
      <sheetName val="&lt;T-7&gt;Sop_Perfilado&amp;Grama1"/>
      <sheetName val="2_241"/>
      <sheetName val="2_361"/>
      <sheetName val="Mejoramiento_Fundación1"/>
      <sheetName val="116_011"/>
      <sheetName val="116_021"/>
      <sheetName val="&lt;T-14&gt;Estabilización_Cal1"/>
      <sheetName val="&lt;T-15&gt;Estabilización_Cemento1"/>
      <sheetName val="PN-2_061"/>
      <sheetName val="128_011"/>
      <sheetName val="&lt;Presup&gt;Tubería_Yuca1"/>
      <sheetName val="139_011"/>
      <sheetName val="&lt;Presup&gt;Tub_Haras_Nacionales1"/>
      <sheetName val="184_011"/>
      <sheetName val="&lt;Presup&gt;Tubería_Mata_Gorda1"/>
      <sheetName val="184_021"/>
      <sheetName val="&lt;Presup&gt;Tubería_El_Aguacate1"/>
      <sheetName val="184_031"/>
      <sheetName val="&lt;Presup&gt;Tubería_La_Victoria1"/>
      <sheetName val="139_021"/>
      <sheetName val="&lt;Presup&gt;Tubería_Juan_Tomás1"/>
      <sheetName val="161_011"/>
      <sheetName val="&lt;Presup&gt;Tubería_Mal_Nombre1"/>
      <sheetName val="PN-2_011"/>
      <sheetName val="&lt;Presup&gt;Tubería_Varios_Trabajo1"/>
      <sheetName val="3_1_021"/>
      <sheetName val="3_1_031"/>
      <sheetName val="150_011"/>
      <sheetName val="150_021"/>
      <sheetName val="162_011"/>
      <sheetName val="Drenaje_Subterraneo1"/>
      <sheetName val="3_3_011"/>
      <sheetName val="3_3_021"/>
      <sheetName val="Alc_Cajón1"/>
      <sheetName val="100_021"/>
      <sheetName val="3_4_1_011"/>
      <sheetName val="3_4_1_021"/>
      <sheetName val="3_4_1_031"/>
      <sheetName val="3_4_1_041"/>
      <sheetName val="3_4_1_051"/>
      <sheetName val="3_4_1_061"/>
      <sheetName val="3_4_1_071"/>
      <sheetName val="3_4_1_081"/>
      <sheetName val="3_4_1_091"/>
      <sheetName val="3_4_1_101"/>
      <sheetName val="3_4_1_111"/>
      <sheetName val="3_4_1_121"/>
      <sheetName val="101_011"/>
      <sheetName val="3_4_1_161"/>
      <sheetName val="3_4_1_171"/>
      <sheetName val="Alc_Tubular1"/>
      <sheetName val="3_4_2_011"/>
      <sheetName val="3_4_2_031"/>
      <sheetName val="3_4_2_041"/>
      <sheetName val="3_4_2_061"/>
      <sheetName val="3_4_2_071"/>
      <sheetName val="3_4_2_081"/>
      <sheetName val="3_4_2_091"/>
      <sheetName val="3_4_2_101"/>
      <sheetName val="3_4_2_111"/>
      <sheetName val="3_4_2_121"/>
      <sheetName val="&lt;T-6&gt;Sop_Exc_Rell_Estr_Alcant_1"/>
      <sheetName val="119_011"/>
      <sheetName val="119_021"/>
      <sheetName val="119_031"/>
      <sheetName val="119_041"/>
      <sheetName val="119_051"/>
      <sheetName val="119_061"/>
      <sheetName val="119_071"/>
      <sheetName val="119_081"/>
      <sheetName val="119_091"/>
      <sheetName val="129_011"/>
      <sheetName val="&lt;T-8&gt;Sop_Acero_Alcantarillas1"/>
      <sheetName val="(Puente)-Mal_Nombre1"/>
      <sheetName val="4_1_1_011"/>
      <sheetName val="4_1_1_041"/>
      <sheetName val="4_1_1_061"/>
      <sheetName val="4_1_1_081"/>
      <sheetName val="104_011"/>
      <sheetName val="104_021"/>
      <sheetName val="4_1_1_91"/>
      <sheetName val="4_1_1_101"/>
      <sheetName val="4_1_1_111"/>
      <sheetName val="4_1_1_121"/>
      <sheetName val="4_1_1_141"/>
      <sheetName val="4_1_1_151"/>
      <sheetName val="4_1_1_161"/>
      <sheetName val="4_1_1_181"/>
      <sheetName val="4_1_1_211"/>
      <sheetName val="130_011"/>
      <sheetName val="4_1_1_221"/>
      <sheetName val="4_1_1_251"/>
      <sheetName val="4_1_1_261"/>
      <sheetName val="120_011"/>
      <sheetName val="104_031"/>
      <sheetName val="4_1_4_041"/>
      <sheetName val="102_011"/>
      <sheetName val="102_021"/>
      <sheetName val="102_031"/>
      <sheetName val="102_041"/>
      <sheetName val="102_051"/>
      <sheetName val="4_1_4_061"/>
      <sheetName val="4_1_4_081"/>
      <sheetName val="4_1_4_091"/>
      <sheetName val="4_1_4_111"/>
      <sheetName val="4_1_4_181"/>
      <sheetName val="4_1_4_251"/>
      <sheetName val="106_021"/>
      <sheetName val="113_011"/>
      <sheetName val="113_021"/>
      <sheetName val="113_031"/>
      <sheetName val="106_011"/>
      <sheetName val="121_011"/>
      <sheetName val="121_021"/>
      <sheetName val="131_011"/>
      <sheetName val="131_021"/>
      <sheetName val="140_011"/>
      <sheetName val="140_021"/>
      <sheetName val="145_011"/>
      <sheetName val="145_021"/>
      <sheetName val="145_031"/>
      <sheetName val="145_041"/>
      <sheetName val="145_051"/>
      <sheetName val="163_011"/>
      <sheetName val="(Puente)-Haras_Nacionales1"/>
      <sheetName val="PN-4_2_2_021"/>
      <sheetName val="151_011"/>
      <sheetName val="4_2_2_021"/>
      <sheetName val="4_2_2_031"/>
      <sheetName val="4_2_2_041"/>
      <sheetName val="4_2_2_101"/>
      <sheetName val="151_021"/>
      <sheetName val="4_2_2_111"/>
      <sheetName val="4_2_2_121"/>
      <sheetName val="4_2_2_131"/>
      <sheetName val="103_011"/>
      <sheetName val="103_021"/>
      <sheetName val="103_031"/>
      <sheetName val="103_041"/>
      <sheetName val="105_011"/>
      <sheetName val="105_021"/>
      <sheetName val="105_031"/>
      <sheetName val="4_2_2_15_1"/>
      <sheetName val="4_2_2_161"/>
      <sheetName val="4_2_2_171"/>
      <sheetName val="108_011"/>
      <sheetName val="108_021"/>
      <sheetName val="108_031"/>
      <sheetName val="111_011"/>
      <sheetName val="111_021"/>
      <sheetName val="111_031"/>
      <sheetName val="111_041"/>
      <sheetName val="114_011"/>
      <sheetName val="122_011"/>
      <sheetName val="141_011"/>
      <sheetName val="141_021"/>
      <sheetName val="141_031"/>
      <sheetName val="132_011"/>
      <sheetName val="132_021"/>
      <sheetName val="zapata_bordillo-haras1"/>
      <sheetName val="4_1_3_041"/>
      <sheetName val="4_1_3_061"/>
      <sheetName val="4_1_3_071"/>
      <sheetName val="4_1_3_081"/>
      <sheetName val="4_1_3_091"/>
      <sheetName val="112_011"/>
      <sheetName val="112_021"/>
      <sheetName val="112_031"/>
      <sheetName val="112_041"/>
      <sheetName val="112_051"/>
      <sheetName val="112_061"/>
      <sheetName val="112_071"/>
      <sheetName val="4_1_3_011"/>
      <sheetName val="4_1_3_181"/>
      <sheetName val="4_1_3_251"/>
      <sheetName val="123_011"/>
      <sheetName val="123_021"/>
      <sheetName val="123_031"/>
      <sheetName val="133_011"/>
      <sheetName val="142_011"/>
      <sheetName val="142_021"/>
      <sheetName val="146_011"/>
      <sheetName val="146_021"/>
      <sheetName val="146_031"/>
      <sheetName val="146_041"/>
      <sheetName val="152_011"/>
      <sheetName val="152_021"/>
      <sheetName val="164_011"/>
      <sheetName val="zapata_bordillo_losa_Yuca1"/>
      <sheetName val="172_011"/>
      <sheetName val="172_021"/>
      <sheetName val="172_031"/>
      <sheetName val="PN-4_1_3_011"/>
      <sheetName val="PN-4_1_3_021"/>
      <sheetName val="PN-4_1_3_031"/>
      <sheetName val="PN-4_1_3_041"/>
      <sheetName val="4_1_2_061"/>
      <sheetName val="4_1_2_071"/>
      <sheetName val="4_1_2_111"/>
      <sheetName val="4_1_2_181"/>
      <sheetName val="4_1_2_201"/>
      <sheetName val="4_1_2_081"/>
      <sheetName val="4_1_2_251"/>
      <sheetName val="134_011"/>
      <sheetName val="134_021"/>
      <sheetName val="134_031"/>
      <sheetName val="143_011"/>
      <sheetName val="147_011"/>
      <sheetName val="153_011"/>
      <sheetName val="165_011"/>
      <sheetName val="165_021"/>
      <sheetName val="165_031"/>
      <sheetName val="173_011"/>
      <sheetName val="173_021"/>
      <sheetName val="PN-4_1_2_011"/>
      <sheetName val="PN-4_1_2_031"/>
      <sheetName val="PN-4_1_2_041"/>
      <sheetName val="PN-4_1_2_051"/>
      <sheetName val="153_021"/>
      <sheetName val="153_031"/>
      <sheetName val="4_1_5_041"/>
      <sheetName val="4_1_5_061"/>
      <sheetName val="4_1_5_071"/>
      <sheetName val="4_1_5_081"/>
      <sheetName val="4_1_5_091"/>
      <sheetName val="4_1_5_111"/>
      <sheetName val="154_011"/>
      <sheetName val="154_021"/>
      <sheetName val="135_011"/>
      <sheetName val="135_021"/>
      <sheetName val="135_031"/>
      <sheetName val="135_041"/>
      <sheetName val="135_051"/>
      <sheetName val="166_011"/>
      <sheetName val="174_011"/>
      <sheetName val="174_021"/>
      <sheetName val="174_031"/>
      <sheetName val="PN-4_1_5_031"/>
      <sheetName val="PN-4_1_5_051"/>
      <sheetName val="PN-4_1_5_061"/>
      <sheetName val="PN-4_1_5_071"/>
      <sheetName val="PN-4_1_5_081"/>
      <sheetName val="PN-4_1_5_091"/>
      <sheetName val="PN-4_1_5_111"/>
      <sheetName val="PN-4_1_5_121"/>
      <sheetName val="174_041"/>
      <sheetName val="174_051"/>
      <sheetName val="174_061"/>
      <sheetName val="174_071"/>
      <sheetName val="PN-4_1_5_131"/>
      <sheetName val="4_1_6_021"/>
      <sheetName val="4_1_6_051"/>
      <sheetName val="4_1_6_071"/>
      <sheetName val="4_1_6_091"/>
      <sheetName val="4_1_6_101"/>
      <sheetName val="&lt;P_U_&gt;Estructura_Puente1"/>
      <sheetName val="4_1_6_131"/>
      <sheetName val="4_1_6_171"/>
      <sheetName val="175_011"/>
      <sheetName val="175_021"/>
      <sheetName val="175_031"/>
      <sheetName val="175_041"/>
      <sheetName val="PN-4_1_6_031"/>
      <sheetName val="175_051"/>
      <sheetName val="144_011"/>
      <sheetName val="144_021"/>
      <sheetName val="144_031"/>
      <sheetName val="155_011"/>
      <sheetName val="155_021"/>
      <sheetName val="155_031"/>
      <sheetName val="PN-4_1_6_061"/>
      <sheetName val="PN-4_1_6_09@PN-4_1_6_111"/>
      <sheetName val="PN-4_1_6_141"/>
      <sheetName val="(Puente)-Juan_Tomas1"/>
      <sheetName val="156_011"/>
      <sheetName val="156_021"/>
      <sheetName val="167_011"/>
      <sheetName val="176_011"/>
      <sheetName val="176_021"/>
      <sheetName val="176_031"/>
      <sheetName val="176_041"/>
      <sheetName val="176_051"/>
      <sheetName val="176_061"/>
      <sheetName val="176_071"/>
      <sheetName val="176_081"/>
      <sheetName val="176_091"/>
      <sheetName val="176_101"/>
      <sheetName val="176_111"/>
      <sheetName val="176_121"/>
      <sheetName val="PN-4_1_7_041"/>
      <sheetName val="PN-4_1_7_051"/>
      <sheetName val="PN-4_1_7_061"/>
      <sheetName val="PN-4_1_7_091"/>
      <sheetName val="PN-4_1_7_101"/>
      <sheetName val="PN-4_1_7_111"/>
      <sheetName val="PN-4_1_7_121"/>
      <sheetName val="PN-4_1_7_141"/>
      <sheetName val="PN-4_1_7_201"/>
      <sheetName val="PN-4_1_7_291"/>
      <sheetName val="4_2_1_051"/>
      <sheetName val="4_2_1_171"/>
      <sheetName val="4_2_1_10_1"/>
      <sheetName val="4_2_1_111"/>
      <sheetName val="4_2_1_131"/>
      <sheetName val="115_011"/>
      <sheetName val="115_021"/>
      <sheetName val="115_031"/>
      <sheetName val="115_041"/>
      <sheetName val="115_051"/>
      <sheetName val="115_061"/>
      <sheetName val="115_071"/>
      <sheetName val="115_081"/>
      <sheetName val="124_011"/>
      <sheetName val="124_021"/>
      <sheetName val="124_031"/>
      <sheetName val="124_041"/>
      <sheetName val="124_051"/>
      <sheetName val="148_011"/>
      <sheetName val="148_021"/>
      <sheetName val="157_011"/>
      <sheetName val="157_021"/>
      <sheetName val="PN-4_2_1_031"/>
      <sheetName val="PN-4_2_1_051"/>
      <sheetName val="PN-4_2_1_081"/>
      <sheetName val="4_2_1_161"/>
      <sheetName val="4_2_1_211"/>
      <sheetName val="4_2_1_291"/>
      <sheetName val="4_2_1_301"/>
      <sheetName val="registros_punta1"/>
      <sheetName val="(Distribuidor)-La_Victoria1"/>
      <sheetName val="4_2_4_101"/>
      <sheetName val="4_2_4_041"/>
      <sheetName val="4_2_4_111"/>
      <sheetName val="4_2_4_151"/>
      <sheetName val="4_2_4_161"/>
      <sheetName val="4_2_4_131"/>
      <sheetName val="125_011"/>
      <sheetName val="125_021"/>
      <sheetName val="177_011"/>
      <sheetName val="177_021"/>
      <sheetName val="177_031"/>
      <sheetName val="177_041"/>
      <sheetName val="177_051"/>
      <sheetName val="177_061"/>
      <sheetName val="177_071"/>
      <sheetName val="158_011"/>
      <sheetName val="158_021"/>
      <sheetName val="158_031"/>
      <sheetName val="158_041"/>
      <sheetName val="158_051"/>
      <sheetName val="(Distribuidor)-Carre_Samaná1"/>
      <sheetName val="4_2_5_011"/>
      <sheetName val="4_2_5_031"/>
      <sheetName val="4_2_5_111"/>
      <sheetName val="4_2_5_121"/>
      <sheetName val="4_2_5_131"/>
      <sheetName val="4_2_5_141"/>
      <sheetName val="178_011"/>
      <sheetName val="178_021"/>
      <sheetName val="178_031"/>
      <sheetName val="178_041"/>
      <sheetName val="178_051"/>
      <sheetName val="PN-4_2_5_041"/>
      <sheetName val="PN-4_2_5_081"/>
      <sheetName val="PN-4_2_5_121"/>
      <sheetName val="PN-4_2_5_151"/>
      <sheetName val="(Paso_Inferior)-La_Victoria1"/>
      <sheetName val="4_3_2_101"/>
      <sheetName val="4_3_2_111"/>
      <sheetName val="4_3_2_121"/>
      <sheetName val="4_3_2_141"/>
      <sheetName val="4_3_2_151"/>
      <sheetName val="4_3_2_181"/>
      <sheetName val="4_3_2_211"/>
      <sheetName val="4_3_2_221"/>
      <sheetName val="(Paso_Inferior)-Mata_Mamón1"/>
      <sheetName val="4_3_3_101"/>
      <sheetName val="4_3_3_111"/>
      <sheetName val="4_3_3_121"/>
      <sheetName val="4_3_3_141"/>
      <sheetName val="4_3_3_181"/>
      <sheetName val="4_3_3_211"/>
      <sheetName val="4_3_3_221"/>
      <sheetName val="(Paso_Inferior)-Yabacao1"/>
      <sheetName val="136_011"/>
      <sheetName val="136_021"/>
      <sheetName val="136_031"/>
      <sheetName val="136_041"/>
      <sheetName val="149_011"/>
      <sheetName val="136_051"/>
      <sheetName val="(Puente)-Provisional_Ozama_1"/>
      <sheetName val="117_011"/>
      <sheetName val="117_021"/>
      <sheetName val="117_031"/>
      <sheetName val="117_041"/>
      <sheetName val="(Paso_Inferior)_El_Aguacate1"/>
      <sheetName val="(Paso_Inferior)-Los_Rojas1"/>
      <sheetName val="159_011"/>
      <sheetName val="159_021"/>
      <sheetName val="159_031"/>
      <sheetName val="159_041"/>
      <sheetName val="168_011"/>
      <sheetName val="168_021"/>
      <sheetName val="168_031"/>
      <sheetName val="179_011"/>
      <sheetName val="PN-4_3_6_061"/>
      <sheetName val="(Paso_Inferior)-El_Aguacate1"/>
      <sheetName val="169_011"/>
      <sheetName val="169_021"/>
      <sheetName val="Aguacate-_011"/>
      <sheetName val="169_031"/>
      <sheetName val="169_041"/>
      <sheetName val="180_011"/>
      <sheetName val="170_011"/>
      <sheetName val="170_021"/>
      <sheetName val="PN-4_3_5_031"/>
      <sheetName val="PN-4_3_5_041"/>
      <sheetName val="PN-4_3_5_051"/>
      <sheetName val="(Paso_Inferior)-Mal_Nombre1"/>
      <sheetName val="170_031"/>
      <sheetName val="170_041"/>
      <sheetName val="181_011"/>
      <sheetName val="181_021"/>
      <sheetName val="117_051"/>
      <sheetName val="117_061"/>
      <sheetName val="126_011"/>
      <sheetName val="126_021"/>
      <sheetName val="137_011"/>
      <sheetName val="&lt;T-12&gt;Sop_Pedrap_Puente_Prov_1"/>
      <sheetName val="PN-4_3_1_031"/>
      <sheetName val="PN-4_3_1_051"/>
      <sheetName val="PN-4_3_1_071"/>
      <sheetName val="&lt;T-9&gt;Sop_Pilotes1"/>
      <sheetName val="&lt;T-10&gt;Sop_Acero_Puentes1"/>
      <sheetName val="Misceláneos-Estr_1"/>
      <sheetName val="182_011"/>
      <sheetName val="&lt;P_U_&gt;Acero_Refuerzo1"/>
      <sheetName val="&lt;P_U_&gt;Pretensado_Cable_Acero1"/>
      <sheetName val="Wick_Drains-Geopier1"/>
      <sheetName val="109_011"/>
      <sheetName val="118_011"/>
      <sheetName val="118_021"/>
      <sheetName val="127_011"/>
      <sheetName val="171_01@171_031"/>
      <sheetName val="127_021"/>
      <sheetName val="127_031"/>
      <sheetName val="138_011"/>
      <sheetName val="&lt;T-13&gt;Drenes_Verticales1"/>
      <sheetName val="&lt;T-16&gt;Pre-Perforación_Drenes1"/>
      <sheetName val="&lt;T-17&gt;Columna_de_Grava1"/>
      <sheetName val="&lt;T-18&gt;Columna_Grava_Terravanza1"/>
      <sheetName val="4_4_021"/>
      <sheetName val="PN-4_4_011"/>
      <sheetName val="PN-4_4_021"/>
      <sheetName val="(5)-Estructura_de_Pavimento1"/>
      <sheetName val="5_011"/>
      <sheetName val="5_021"/>
      <sheetName val="5_03@5_061"/>
      <sheetName val="5_07@5_101"/>
      <sheetName val="5_111"/>
      <sheetName val="5_121"/>
      <sheetName val="5_131"/>
      <sheetName val="5_141"/>
      <sheetName val="5_151"/>
      <sheetName val="&lt;T-2&gt;Acopio_Base_Planta_Indio1"/>
      <sheetName val="&lt;P_U_&gt;Base_Estabilizada1"/>
      <sheetName val="5_16@5_191"/>
      <sheetName val="160_011"/>
      <sheetName val="160_021"/>
      <sheetName val="183_011"/>
      <sheetName val="183_021"/>
      <sheetName val="PN-5_011"/>
      <sheetName val="PN-5_031"/>
      <sheetName val="PN-5_041"/>
      <sheetName val="PN-5_051"/>
      <sheetName val="&lt;T-19&gt;Sop_SubBase1"/>
      <sheetName val="&lt;T-20&gt;Sop_Base1"/>
      <sheetName val="&lt;T-21&gt;Sop_Asfalto1"/>
      <sheetName val="6_2_011"/>
      <sheetName val="6_3_011"/>
      <sheetName val="6_3_021"/>
      <sheetName val="6_3_031"/>
      <sheetName val="6_3_041"/>
      <sheetName val="6_3_051"/>
      <sheetName val="6_3_191"/>
      <sheetName val="6_3_201"/>
      <sheetName val="6_3_211"/>
      <sheetName val="6_1_01_Contenes1"/>
      <sheetName val="6_1_02_Bordillos1"/>
      <sheetName val="6_1_03_Aceras_Hormigon_1"/>
      <sheetName val="6_1_04Relleno_Acera1"/>
      <sheetName val="Iluminacion_Vial1"/>
      <sheetName val="(7)-Electrificación_e_ilum_1"/>
      <sheetName val="7_011"/>
      <sheetName val="7_021"/>
      <sheetName val="107_011"/>
      <sheetName val="185_011"/>
      <sheetName val="&lt;T-11&gt;Sop_Militares1"/>
      <sheetName val="(Reembolsables)-Interf_Electri1"/>
      <sheetName val="186_011"/>
      <sheetName val="Pres__Interferencia_Electrica1"/>
      <sheetName val="(110)-Puente_Provisional1"/>
      <sheetName val="110_011"/>
      <sheetName val="x1-relleno_prueba1"/>
      <sheetName val="&lt;x1&gt;Relleno_Prueba_Avenida1"/>
      <sheetName val="&lt;Estatus_Proyecto&gt;1"/>
      <sheetName val="EXC__QMC1"/>
      <sheetName val="TRACT_MINA1"/>
      <sheetName val="%_Ralenti_CF-C12_1"/>
      <sheetName val="%_Ralenti_EXC_1"/>
      <sheetName val="%_Ralenti_EXC__(2)1"/>
      <sheetName val="REND_1"/>
      <sheetName val="T__HORA1"/>
      <sheetName val="Base_de_Dato1"/>
      <sheetName val="Analisis_de_precios_SURFACE1"/>
      <sheetName val="Los_Ángeles_(Fase_II)"/>
      <sheetName val="MANO_DE_OBRA"/>
      <sheetName val="BOQ_desglose_"/>
      <sheetName val="Pres__"/>
      <sheetName val="V_Tierras_A"/>
      <sheetName val="ANALISIS_STO_DGO6"/>
      <sheetName val="PRES__BOCA_NUEVA6"/>
      <sheetName val="CONTRARO_SEÑALIZACIONES6"/>
      <sheetName val="EDIFICIO_COUNTERS4"/>
      <sheetName val="Presup_4"/>
      <sheetName val="LISTADO_INSUMOS_DEL_20004"/>
      <sheetName val="Resumen_Precio_Equipos3"/>
      <sheetName val="O_M__y_Salarios3"/>
      <sheetName val="PRESUP__HOSPIT__VERON2"/>
      <sheetName val="Análisis_de_Precios3"/>
      <sheetName val="Planilla_&lt;ENM#5&gt;2"/>
      <sheetName val="Resumen_Reducciones2"/>
      <sheetName val="Planilla___2"/>
      <sheetName val="Estudios_y_Diseños2"/>
      <sheetName val="&lt;T-0&gt;Sop_Estudios_y_Diseños2"/>
      <sheetName val="Otros_Indirectos2"/>
      <sheetName val="(1)-Trab_Gen2"/>
      <sheetName val="1_012"/>
      <sheetName val="1_022"/>
      <sheetName val="1_032"/>
      <sheetName val="1_042"/>
      <sheetName val="1_052"/>
      <sheetName val="(2)-Mov_Tierra2"/>
      <sheetName val="2_012"/>
      <sheetName val="2_022"/>
      <sheetName val="2_032"/>
      <sheetName val="&lt;T-1&gt;Sop_Alambradas2"/>
      <sheetName val="100_012"/>
      <sheetName val="2_062"/>
      <sheetName val="2_072"/>
      <sheetName val="2_092"/>
      <sheetName val="&lt;T-3&gt;Sop_Exc_Inservible_&amp;_NCla2"/>
      <sheetName val="2_102"/>
      <sheetName val="2_112"/>
      <sheetName val="2_12@2_14-116_032"/>
      <sheetName val="Rutas_Acarreo2"/>
      <sheetName val="2_152"/>
      <sheetName val="2_162"/>
      <sheetName val="2_172"/>
      <sheetName val="2_182"/>
      <sheetName val="&lt;T-4&gt;Sop_Relleno-(Previo)2"/>
      <sheetName val="&lt;T-4&gt;Sop_Relleno-(Acumulado)2"/>
      <sheetName val="ajustes_de_reporte_relleno2"/>
      <sheetName val="&lt;T-4&gt;Sop_Relleno-(Periodo)2"/>
      <sheetName val="&lt;T-5&gt;Sop_Pedraplén2"/>
      <sheetName val="2_192"/>
      <sheetName val="2_222"/>
      <sheetName val="PN-2_042"/>
      <sheetName val="&lt;T-7&gt;Sop_Perfilado&amp;Grama2"/>
      <sheetName val="2_242"/>
      <sheetName val="2_362"/>
      <sheetName val="Mejoramiento_Fundación2"/>
      <sheetName val="116_012"/>
      <sheetName val="116_022"/>
      <sheetName val="&lt;T-14&gt;Estabilización_Cal2"/>
      <sheetName val="&lt;T-15&gt;Estabilización_Cemento2"/>
      <sheetName val="PN-2_062"/>
      <sheetName val="128_012"/>
      <sheetName val="&lt;Presup&gt;Tubería_Yuca2"/>
      <sheetName val="139_012"/>
      <sheetName val="&lt;Presup&gt;Tub_Haras_Nacionales2"/>
      <sheetName val="184_012"/>
      <sheetName val="&lt;Presup&gt;Tubería_Mata_Gorda2"/>
      <sheetName val="184_022"/>
      <sheetName val="&lt;Presup&gt;Tubería_El_Aguacate2"/>
      <sheetName val="184_032"/>
      <sheetName val="&lt;Presup&gt;Tubería_La_Victoria2"/>
      <sheetName val="139_022"/>
      <sheetName val="&lt;Presup&gt;Tubería_Juan_Tomás2"/>
      <sheetName val="161_012"/>
      <sheetName val="&lt;Presup&gt;Tubería_Mal_Nombre2"/>
      <sheetName val="PN-2_012"/>
      <sheetName val="&lt;Presup&gt;Tubería_Varios_Trabajo2"/>
      <sheetName val="3_1_022"/>
      <sheetName val="3_1_032"/>
      <sheetName val="150_012"/>
      <sheetName val="150_022"/>
      <sheetName val="162_012"/>
      <sheetName val="Drenaje_Subterraneo2"/>
      <sheetName val="3_3_012"/>
      <sheetName val="3_3_022"/>
      <sheetName val="Alc_Cajón2"/>
      <sheetName val="100_022"/>
      <sheetName val="3_4_1_012"/>
      <sheetName val="3_4_1_022"/>
      <sheetName val="3_4_1_032"/>
      <sheetName val="3_4_1_042"/>
      <sheetName val="3_4_1_052"/>
      <sheetName val="3_4_1_062"/>
      <sheetName val="3_4_1_072"/>
      <sheetName val="3_4_1_082"/>
      <sheetName val="3_4_1_092"/>
      <sheetName val="3_4_1_102"/>
      <sheetName val="3_4_1_112"/>
      <sheetName val="3_4_1_122"/>
      <sheetName val="101_012"/>
      <sheetName val="3_4_1_162"/>
      <sheetName val="3_4_1_172"/>
      <sheetName val="Alc_Tubular2"/>
      <sheetName val="3_4_2_012"/>
      <sheetName val="3_4_2_032"/>
      <sheetName val="3_4_2_042"/>
      <sheetName val="3_4_2_062"/>
      <sheetName val="3_4_2_072"/>
      <sheetName val="3_4_2_082"/>
      <sheetName val="3_4_2_092"/>
      <sheetName val="3_4_2_102"/>
      <sheetName val="3_4_2_112"/>
      <sheetName val="3_4_2_122"/>
      <sheetName val="&lt;T-6&gt;Sop_Exc_Rell_Estr_Alcant_2"/>
      <sheetName val="119_012"/>
      <sheetName val="119_022"/>
      <sheetName val="119_032"/>
      <sheetName val="119_042"/>
      <sheetName val="119_052"/>
      <sheetName val="119_062"/>
      <sheetName val="119_072"/>
      <sheetName val="119_082"/>
      <sheetName val="119_092"/>
      <sheetName val="129_012"/>
      <sheetName val="&lt;T-8&gt;Sop_Acero_Alcantarillas2"/>
      <sheetName val="(Puente)-Mal_Nombre2"/>
      <sheetName val="4_1_1_012"/>
      <sheetName val="4_1_1_042"/>
      <sheetName val="4_1_1_062"/>
      <sheetName val="4_1_1_082"/>
      <sheetName val="104_012"/>
      <sheetName val="104_022"/>
      <sheetName val="4_1_1_92"/>
      <sheetName val="4_1_1_102"/>
      <sheetName val="4_1_1_112"/>
      <sheetName val="4_1_1_122"/>
      <sheetName val="4_1_1_142"/>
      <sheetName val="4_1_1_152"/>
      <sheetName val="4_1_1_162"/>
      <sheetName val="4_1_1_182"/>
      <sheetName val="4_1_1_212"/>
      <sheetName val="130_012"/>
      <sheetName val="4_1_1_222"/>
      <sheetName val="4_1_1_252"/>
      <sheetName val="4_1_1_262"/>
      <sheetName val="120_012"/>
      <sheetName val="104_032"/>
      <sheetName val="4_1_4_042"/>
      <sheetName val="102_012"/>
      <sheetName val="102_022"/>
      <sheetName val="102_032"/>
      <sheetName val="102_042"/>
      <sheetName val="102_052"/>
      <sheetName val="4_1_4_062"/>
      <sheetName val="4_1_4_082"/>
      <sheetName val="4_1_4_092"/>
      <sheetName val="4_1_4_112"/>
      <sheetName val="4_1_4_182"/>
      <sheetName val="4_1_4_252"/>
      <sheetName val="106_022"/>
      <sheetName val="113_012"/>
      <sheetName val="113_022"/>
      <sheetName val="113_032"/>
      <sheetName val="106_012"/>
      <sheetName val="121_012"/>
      <sheetName val="121_022"/>
      <sheetName val="131_012"/>
      <sheetName val="131_022"/>
      <sheetName val="140_012"/>
      <sheetName val="140_022"/>
      <sheetName val="145_012"/>
      <sheetName val="145_022"/>
      <sheetName val="145_032"/>
      <sheetName val="145_042"/>
      <sheetName val="145_052"/>
      <sheetName val="163_012"/>
      <sheetName val="(Puente)-Haras_Nacionales2"/>
      <sheetName val="PN-4_2_2_022"/>
      <sheetName val="151_012"/>
      <sheetName val="4_2_2_022"/>
      <sheetName val="4_2_2_032"/>
      <sheetName val="4_2_2_042"/>
      <sheetName val="4_2_2_102"/>
      <sheetName val="151_022"/>
      <sheetName val="4_2_2_112"/>
      <sheetName val="4_2_2_122"/>
      <sheetName val="4_2_2_132"/>
      <sheetName val="103_012"/>
      <sheetName val="103_022"/>
      <sheetName val="103_032"/>
      <sheetName val="103_042"/>
      <sheetName val="105_012"/>
      <sheetName val="105_022"/>
      <sheetName val="105_032"/>
      <sheetName val="4_2_2_15_2"/>
      <sheetName val="4_2_2_162"/>
      <sheetName val="4_2_2_172"/>
      <sheetName val="108_012"/>
      <sheetName val="108_022"/>
      <sheetName val="108_032"/>
      <sheetName val="111_012"/>
      <sheetName val="111_022"/>
      <sheetName val="111_032"/>
      <sheetName val="111_042"/>
      <sheetName val="114_012"/>
      <sheetName val="122_012"/>
      <sheetName val="141_012"/>
      <sheetName val="141_022"/>
      <sheetName val="141_032"/>
      <sheetName val="132_012"/>
      <sheetName val="132_022"/>
      <sheetName val="zapata_bordillo-haras2"/>
      <sheetName val="4_1_3_042"/>
      <sheetName val="4_1_3_062"/>
      <sheetName val="4_1_3_072"/>
      <sheetName val="4_1_3_082"/>
      <sheetName val="4_1_3_092"/>
      <sheetName val="112_012"/>
      <sheetName val="112_022"/>
      <sheetName val="112_032"/>
      <sheetName val="112_042"/>
      <sheetName val="112_052"/>
      <sheetName val="112_062"/>
      <sheetName val="112_072"/>
      <sheetName val="4_1_3_012"/>
      <sheetName val="4_1_3_182"/>
      <sheetName val="4_1_3_252"/>
      <sheetName val="123_012"/>
      <sheetName val="123_022"/>
      <sheetName val="123_032"/>
      <sheetName val="133_012"/>
      <sheetName val="142_012"/>
      <sheetName val="142_022"/>
      <sheetName val="146_012"/>
      <sheetName val="146_022"/>
      <sheetName val="146_032"/>
      <sheetName val="146_042"/>
      <sheetName val="152_012"/>
      <sheetName val="152_022"/>
      <sheetName val="164_012"/>
      <sheetName val="zapata_bordillo_losa_Yuca2"/>
      <sheetName val="172_012"/>
      <sheetName val="172_022"/>
      <sheetName val="172_032"/>
      <sheetName val="PN-4_1_3_012"/>
      <sheetName val="PN-4_1_3_022"/>
      <sheetName val="PN-4_1_3_032"/>
      <sheetName val="PN-4_1_3_042"/>
      <sheetName val="4_1_2_062"/>
      <sheetName val="4_1_2_072"/>
      <sheetName val="4_1_2_112"/>
      <sheetName val="4_1_2_182"/>
      <sheetName val="4_1_2_202"/>
      <sheetName val="4_1_2_082"/>
      <sheetName val="4_1_2_252"/>
      <sheetName val="134_012"/>
      <sheetName val="134_022"/>
      <sheetName val="134_032"/>
      <sheetName val="143_012"/>
      <sheetName val="147_012"/>
      <sheetName val="153_012"/>
      <sheetName val="165_012"/>
      <sheetName val="165_022"/>
      <sheetName val="165_032"/>
      <sheetName val="173_012"/>
      <sheetName val="173_022"/>
      <sheetName val="PN-4_1_2_012"/>
      <sheetName val="PN-4_1_2_032"/>
      <sheetName val="PN-4_1_2_042"/>
      <sheetName val="PN-4_1_2_052"/>
      <sheetName val="153_022"/>
      <sheetName val="153_032"/>
      <sheetName val="4_1_5_042"/>
      <sheetName val="4_1_5_062"/>
      <sheetName val="4_1_5_072"/>
      <sheetName val="4_1_5_082"/>
      <sheetName val="4_1_5_092"/>
      <sheetName val="4_1_5_112"/>
      <sheetName val="154_012"/>
      <sheetName val="154_022"/>
      <sheetName val="135_012"/>
      <sheetName val="135_022"/>
      <sheetName val="135_032"/>
      <sheetName val="135_042"/>
      <sheetName val="135_052"/>
      <sheetName val="166_012"/>
      <sheetName val="174_012"/>
      <sheetName val="174_022"/>
      <sheetName val="174_032"/>
      <sheetName val="PN-4_1_5_032"/>
      <sheetName val="PN-4_1_5_052"/>
      <sheetName val="PN-4_1_5_062"/>
      <sheetName val="PN-4_1_5_072"/>
      <sheetName val="PN-4_1_5_082"/>
      <sheetName val="PN-4_1_5_092"/>
      <sheetName val="PN-4_1_5_112"/>
      <sheetName val="PN-4_1_5_122"/>
      <sheetName val="174_042"/>
      <sheetName val="174_052"/>
      <sheetName val="174_062"/>
      <sheetName val="174_072"/>
      <sheetName val="PN-4_1_5_132"/>
      <sheetName val="4_1_6_022"/>
      <sheetName val="4_1_6_052"/>
      <sheetName val="4_1_6_072"/>
      <sheetName val="4_1_6_092"/>
      <sheetName val="4_1_6_102"/>
      <sheetName val="&lt;P_U_&gt;Estructura_Puente2"/>
      <sheetName val="4_1_6_132"/>
      <sheetName val="4_1_6_172"/>
      <sheetName val="175_012"/>
      <sheetName val="175_022"/>
      <sheetName val="175_032"/>
      <sheetName val="175_042"/>
      <sheetName val="PN-4_1_6_032"/>
      <sheetName val="175_052"/>
      <sheetName val="144_012"/>
      <sheetName val="144_022"/>
      <sheetName val="144_032"/>
      <sheetName val="155_012"/>
      <sheetName val="155_022"/>
      <sheetName val="155_032"/>
      <sheetName val="PN-4_1_6_062"/>
      <sheetName val="PN-4_1_6_09@PN-4_1_6_112"/>
      <sheetName val="PN-4_1_6_142"/>
      <sheetName val="(Puente)-Juan_Tomas2"/>
      <sheetName val="156_012"/>
      <sheetName val="156_022"/>
      <sheetName val="167_012"/>
      <sheetName val="176_012"/>
      <sheetName val="176_022"/>
      <sheetName val="176_032"/>
      <sheetName val="176_042"/>
      <sheetName val="176_052"/>
      <sheetName val="176_062"/>
      <sheetName val="176_072"/>
      <sheetName val="176_082"/>
      <sheetName val="176_092"/>
      <sheetName val="176_102"/>
      <sheetName val="176_112"/>
      <sheetName val="176_122"/>
      <sheetName val="PN-4_1_7_042"/>
      <sheetName val="PN-4_1_7_052"/>
      <sheetName val="PN-4_1_7_062"/>
      <sheetName val="PN-4_1_7_092"/>
      <sheetName val="PN-4_1_7_102"/>
      <sheetName val="PN-4_1_7_112"/>
      <sheetName val="PN-4_1_7_122"/>
      <sheetName val="PN-4_1_7_142"/>
      <sheetName val="PN-4_1_7_202"/>
      <sheetName val="PN-4_1_7_292"/>
      <sheetName val="4_2_1_052"/>
      <sheetName val="4_2_1_172"/>
      <sheetName val="4_2_1_10_2"/>
      <sheetName val="4_2_1_112"/>
      <sheetName val="4_2_1_132"/>
      <sheetName val="115_012"/>
      <sheetName val="115_022"/>
      <sheetName val="115_032"/>
      <sheetName val="115_042"/>
      <sheetName val="115_052"/>
      <sheetName val="115_062"/>
      <sheetName val="115_072"/>
      <sheetName val="115_082"/>
      <sheetName val="124_012"/>
      <sheetName val="124_022"/>
      <sheetName val="124_032"/>
      <sheetName val="124_042"/>
      <sheetName val="124_052"/>
      <sheetName val="148_012"/>
      <sheetName val="148_022"/>
      <sheetName val="157_012"/>
      <sheetName val="157_022"/>
      <sheetName val="PN-4_2_1_032"/>
      <sheetName val="PN-4_2_1_052"/>
      <sheetName val="PN-4_2_1_082"/>
      <sheetName val="4_2_1_162"/>
      <sheetName val="4_2_1_212"/>
      <sheetName val="4_2_1_292"/>
      <sheetName val="4_2_1_302"/>
      <sheetName val="registros_punta2"/>
      <sheetName val="(Distribuidor)-La_Victoria2"/>
      <sheetName val="4_2_4_102"/>
      <sheetName val="4_2_4_042"/>
      <sheetName val="4_2_4_112"/>
      <sheetName val="4_2_4_152"/>
      <sheetName val="4_2_4_162"/>
      <sheetName val="4_2_4_132"/>
      <sheetName val="125_012"/>
      <sheetName val="125_022"/>
      <sheetName val="177_012"/>
      <sheetName val="177_022"/>
      <sheetName val="177_032"/>
      <sheetName val="177_042"/>
      <sheetName val="177_052"/>
      <sheetName val="177_062"/>
      <sheetName val="177_072"/>
      <sheetName val="158_012"/>
      <sheetName val="158_022"/>
      <sheetName val="158_032"/>
      <sheetName val="158_042"/>
      <sheetName val="158_052"/>
      <sheetName val="(Distribuidor)-Carre_Samaná2"/>
      <sheetName val="4_2_5_012"/>
      <sheetName val="4_2_5_032"/>
      <sheetName val="4_2_5_112"/>
      <sheetName val="4_2_5_122"/>
      <sheetName val="4_2_5_132"/>
      <sheetName val="4_2_5_142"/>
      <sheetName val="178_012"/>
      <sheetName val="178_022"/>
      <sheetName val="178_032"/>
      <sheetName val="178_042"/>
      <sheetName val="178_052"/>
      <sheetName val="PN-4_2_5_042"/>
      <sheetName val="PN-4_2_5_082"/>
      <sheetName val="PN-4_2_5_122"/>
      <sheetName val="PN-4_2_5_152"/>
      <sheetName val="(Paso_Inferior)-La_Victoria2"/>
      <sheetName val="4_3_2_102"/>
      <sheetName val="4_3_2_112"/>
      <sheetName val="4_3_2_122"/>
      <sheetName val="4_3_2_142"/>
      <sheetName val="4_3_2_152"/>
      <sheetName val="4_3_2_182"/>
      <sheetName val="4_3_2_212"/>
      <sheetName val="4_3_2_222"/>
      <sheetName val="(Paso_Inferior)-Mata_Mamón2"/>
      <sheetName val="4_3_3_102"/>
      <sheetName val="4_3_3_112"/>
      <sheetName val="4_3_3_122"/>
      <sheetName val="4_3_3_142"/>
      <sheetName val="4_3_3_182"/>
      <sheetName val="4_3_3_212"/>
      <sheetName val="4_3_3_222"/>
      <sheetName val="(Paso_Inferior)-Yabacao2"/>
      <sheetName val="136_012"/>
      <sheetName val="136_022"/>
      <sheetName val="136_032"/>
      <sheetName val="136_042"/>
      <sheetName val="149_012"/>
      <sheetName val="136_052"/>
      <sheetName val="(Puente)-Provisional_Ozama_2"/>
      <sheetName val="117_012"/>
      <sheetName val="117_022"/>
      <sheetName val="117_032"/>
      <sheetName val="117_042"/>
      <sheetName val="(Paso_Inferior)_El_Aguacate2"/>
      <sheetName val="(Paso_Inferior)-Los_Rojas2"/>
      <sheetName val="159_012"/>
      <sheetName val="159_022"/>
      <sheetName val="159_032"/>
      <sheetName val="159_042"/>
      <sheetName val="168_012"/>
      <sheetName val="168_022"/>
      <sheetName val="168_032"/>
      <sheetName val="179_012"/>
      <sheetName val="PN-4_3_6_062"/>
      <sheetName val="(Paso_Inferior)-El_Aguacate2"/>
      <sheetName val="169_012"/>
      <sheetName val="169_022"/>
      <sheetName val="Aguacate-_012"/>
      <sheetName val="169_032"/>
      <sheetName val="169_042"/>
      <sheetName val="180_012"/>
      <sheetName val="170_012"/>
      <sheetName val="170_022"/>
      <sheetName val="PN-4_3_5_032"/>
      <sheetName val="PN-4_3_5_042"/>
      <sheetName val="PN-4_3_5_052"/>
      <sheetName val="(Paso_Inferior)-Mal_Nombre2"/>
      <sheetName val="170_032"/>
      <sheetName val="170_042"/>
      <sheetName val="181_012"/>
      <sheetName val="181_022"/>
      <sheetName val="117_052"/>
      <sheetName val="117_062"/>
      <sheetName val="126_012"/>
      <sheetName val="126_022"/>
      <sheetName val="137_012"/>
      <sheetName val="&lt;T-12&gt;Sop_Pedrap_Puente_Prov_2"/>
      <sheetName val="PN-4_3_1_032"/>
      <sheetName val="PN-4_3_1_052"/>
      <sheetName val="PN-4_3_1_072"/>
      <sheetName val="&lt;T-9&gt;Sop_Pilotes2"/>
      <sheetName val="&lt;T-10&gt;Sop_Acero_Puentes2"/>
      <sheetName val="Misceláneos-Estr_2"/>
      <sheetName val="182_012"/>
      <sheetName val="&lt;P_U_&gt;Acero_Refuerzo2"/>
      <sheetName val="&lt;P_U_&gt;Pretensado_Cable_Acero2"/>
      <sheetName val="Wick_Drains-Geopier2"/>
      <sheetName val="109_012"/>
      <sheetName val="118_012"/>
      <sheetName val="118_022"/>
      <sheetName val="127_012"/>
      <sheetName val="171_01@171_032"/>
      <sheetName val="127_022"/>
      <sheetName val="127_032"/>
      <sheetName val="138_012"/>
      <sheetName val="&lt;T-13&gt;Drenes_Verticales2"/>
      <sheetName val="&lt;T-16&gt;Pre-Perforación_Drenes2"/>
      <sheetName val="&lt;T-17&gt;Columna_de_Grava2"/>
      <sheetName val="&lt;T-18&gt;Columna_Grava_Terravanza2"/>
      <sheetName val="4_4_022"/>
      <sheetName val="PN-4_4_012"/>
      <sheetName val="PN-4_4_022"/>
      <sheetName val="(5)-Estructura_de_Pavimento2"/>
      <sheetName val="5_012"/>
      <sheetName val="5_022"/>
      <sheetName val="5_03@5_062"/>
      <sheetName val="5_07@5_102"/>
      <sheetName val="5_112"/>
      <sheetName val="5_122"/>
      <sheetName val="5_132"/>
      <sheetName val="5_142"/>
      <sheetName val="5_152"/>
      <sheetName val="&lt;T-2&gt;Acopio_Base_Planta_Indio2"/>
      <sheetName val="&lt;P_U_&gt;Base_Estabilizada2"/>
      <sheetName val="5_16@5_192"/>
      <sheetName val="160_012"/>
      <sheetName val="160_022"/>
      <sheetName val="183_012"/>
      <sheetName val="183_022"/>
      <sheetName val="PN-5_012"/>
      <sheetName val="PN-5_032"/>
      <sheetName val="PN-5_042"/>
      <sheetName val="PN-5_052"/>
      <sheetName val="&lt;T-19&gt;Sop_SubBase2"/>
      <sheetName val="&lt;T-20&gt;Sop_Base2"/>
      <sheetName val="&lt;T-21&gt;Sop_Asfalto2"/>
      <sheetName val="6_2_012"/>
      <sheetName val="6_3_012"/>
      <sheetName val="6_3_022"/>
      <sheetName val="6_3_032"/>
      <sheetName val="6_3_042"/>
      <sheetName val="6_3_052"/>
      <sheetName val="6_3_192"/>
      <sheetName val="6_3_202"/>
      <sheetName val="6_3_212"/>
      <sheetName val="6_1_01_Contenes2"/>
      <sheetName val="6_1_02_Bordillos2"/>
      <sheetName val="6_1_03_Aceras_Hormigon_2"/>
      <sheetName val="6_1_04Relleno_Acera2"/>
      <sheetName val="Iluminacion_Vial2"/>
      <sheetName val="(7)-Electrificación_e_ilum_2"/>
      <sheetName val="7_012"/>
      <sheetName val="7_022"/>
      <sheetName val="107_012"/>
      <sheetName val="185_012"/>
      <sheetName val="&lt;T-11&gt;Sop_Militares2"/>
      <sheetName val="(Reembolsables)-Interf_Electri2"/>
      <sheetName val="186_012"/>
      <sheetName val="Pres__Interferencia_Electrica2"/>
      <sheetName val="(110)-Puente_Provisional2"/>
      <sheetName val="110_012"/>
      <sheetName val="x1-relleno_prueba2"/>
      <sheetName val="&lt;x1&gt;Relleno_Prueba_Avenida2"/>
      <sheetName val="&lt;Estatus_Proyecto&gt;2"/>
      <sheetName val="EXC__QMC2"/>
      <sheetName val="TRACT_MINA2"/>
      <sheetName val="%_Ralenti_CF-C12_2"/>
      <sheetName val="%_Ralenti_EXC_2"/>
      <sheetName val="%_Ralenti_EXC__(2)2"/>
      <sheetName val="REND_2"/>
      <sheetName val="T__HORA2"/>
      <sheetName val="Base_de_Dato2"/>
      <sheetName val="Analisis_de_precios_SURFACE2"/>
      <sheetName val="Los_Ángeles_(Fase_II)1"/>
      <sheetName val="MANO_DE_OBRA1"/>
      <sheetName val="BOQ_desglose_1"/>
      <sheetName val="Pres__1"/>
      <sheetName val="V_Tierras_A1"/>
      <sheetName val="ANALISIS_STO_DGO7"/>
      <sheetName val="PRES__BOCA_NUEVA7"/>
      <sheetName val="CONTRARO_SEÑALIZACIONES7"/>
      <sheetName val="EDIFICIO_COUNTERS5"/>
      <sheetName val="Presup_5"/>
      <sheetName val="LISTADO_INSUMOS_DEL_20005"/>
      <sheetName val="Resumen_Precio_Equipos4"/>
      <sheetName val="O_M__y_Salarios4"/>
      <sheetName val="PRESUP__HOSPIT__VERON3"/>
      <sheetName val="Análisis_de_Precios4"/>
      <sheetName val="Planilla_&lt;ENM#5&gt;3"/>
      <sheetName val="Resumen_Reducciones3"/>
      <sheetName val="Planilla___3"/>
      <sheetName val="Estudios_y_Diseños3"/>
      <sheetName val="&lt;T-0&gt;Sop_Estudios_y_Diseños3"/>
      <sheetName val="Otros_Indirectos3"/>
      <sheetName val="(1)-Trab_Gen3"/>
      <sheetName val="1_013"/>
      <sheetName val="1_023"/>
      <sheetName val="1_033"/>
      <sheetName val="1_043"/>
      <sheetName val="1_053"/>
      <sheetName val="(2)-Mov_Tierra3"/>
      <sheetName val="2_013"/>
      <sheetName val="2_023"/>
      <sheetName val="2_033"/>
      <sheetName val="&lt;T-1&gt;Sop_Alambradas3"/>
      <sheetName val="100_013"/>
      <sheetName val="2_063"/>
      <sheetName val="2_073"/>
      <sheetName val="2_093"/>
      <sheetName val="&lt;T-3&gt;Sop_Exc_Inservible_&amp;_NCla3"/>
      <sheetName val="2_103"/>
      <sheetName val="2_113"/>
      <sheetName val="2_12@2_14-116_033"/>
      <sheetName val="Rutas_Acarreo3"/>
      <sheetName val="2_153"/>
      <sheetName val="2_163"/>
      <sheetName val="2_173"/>
      <sheetName val="2_183"/>
      <sheetName val="&lt;T-4&gt;Sop_Relleno-(Previo)3"/>
      <sheetName val="&lt;T-4&gt;Sop_Relleno-(Acumulado)3"/>
      <sheetName val="ajustes_de_reporte_relleno3"/>
      <sheetName val="&lt;T-4&gt;Sop_Relleno-(Periodo)3"/>
      <sheetName val="&lt;T-5&gt;Sop_Pedraplén3"/>
      <sheetName val="2_193"/>
      <sheetName val="2_223"/>
      <sheetName val="PN-2_043"/>
      <sheetName val="&lt;T-7&gt;Sop_Perfilado&amp;Grama3"/>
      <sheetName val="2_243"/>
      <sheetName val="2_363"/>
      <sheetName val="Mejoramiento_Fundación3"/>
      <sheetName val="116_013"/>
      <sheetName val="116_023"/>
      <sheetName val="&lt;T-14&gt;Estabilización_Cal3"/>
      <sheetName val="&lt;T-15&gt;Estabilización_Cemento3"/>
      <sheetName val="PN-2_063"/>
      <sheetName val="128_013"/>
      <sheetName val="&lt;Presup&gt;Tubería_Yuca3"/>
      <sheetName val="139_013"/>
      <sheetName val="&lt;Presup&gt;Tub_Haras_Nacionales3"/>
      <sheetName val="184_013"/>
      <sheetName val="&lt;Presup&gt;Tubería_Mata_Gorda3"/>
      <sheetName val="184_023"/>
      <sheetName val="&lt;Presup&gt;Tubería_El_Aguacate3"/>
      <sheetName val="184_033"/>
      <sheetName val="&lt;Presup&gt;Tubería_La_Victoria3"/>
      <sheetName val="139_023"/>
      <sheetName val="&lt;Presup&gt;Tubería_Juan_Tomás3"/>
      <sheetName val="161_013"/>
      <sheetName val="&lt;Presup&gt;Tubería_Mal_Nombre3"/>
      <sheetName val="PN-2_013"/>
      <sheetName val="&lt;Presup&gt;Tubería_Varios_Trabajo3"/>
      <sheetName val="3_1_023"/>
      <sheetName val="3_1_033"/>
      <sheetName val="150_013"/>
      <sheetName val="150_023"/>
      <sheetName val="162_013"/>
      <sheetName val="Drenaje_Subterraneo3"/>
      <sheetName val="3_3_013"/>
      <sheetName val="3_3_023"/>
      <sheetName val="Alc_Cajón3"/>
      <sheetName val="100_023"/>
      <sheetName val="3_4_1_013"/>
      <sheetName val="3_4_1_023"/>
      <sheetName val="3_4_1_033"/>
      <sheetName val="3_4_1_043"/>
      <sheetName val="3_4_1_053"/>
      <sheetName val="3_4_1_063"/>
      <sheetName val="3_4_1_073"/>
      <sheetName val="3_4_1_083"/>
      <sheetName val="3_4_1_093"/>
      <sheetName val="3_4_1_103"/>
      <sheetName val="3_4_1_113"/>
      <sheetName val="3_4_1_123"/>
      <sheetName val="101_013"/>
      <sheetName val="3_4_1_163"/>
      <sheetName val="3_4_1_173"/>
      <sheetName val="Alc_Tubular3"/>
      <sheetName val="3_4_2_013"/>
      <sheetName val="3_4_2_033"/>
      <sheetName val="3_4_2_043"/>
      <sheetName val="3_4_2_063"/>
      <sheetName val="3_4_2_073"/>
      <sheetName val="3_4_2_083"/>
      <sheetName val="3_4_2_093"/>
      <sheetName val="3_4_2_103"/>
      <sheetName val="3_4_2_113"/>
      <sheetName val="3_4_2_123"/>
      <sheetName val="&lt;T-6&gt;Sop_Exc_Rell_Estr_Alcant_3"/>
      <sheetName val="119_013"/>
      <sheetName val="119_023"/>
      <sheetName val="119_033"/>
      <sheetName val="119_043"/>
      <sheetName val="119_053"/>
      <sheetName val="119_063"/>
      <sheetName val="119_073"/>
      <sheetName val="119_083"/>
      <sheetName val="119_093"/>
      <sheetName val="129_013"/>
      <sheetName val="&lt;T-8&gt;Sop_Acero_Alcantarillas3"/>
      <sheetName val="(Puente)-Mal_Nombre3"/>
      <sheetName val="4_1_1_013"/>
      <sheetName val="4_1_1_043"/>
      <sheetName val="4_1_1_063"/>
      <sheetName val="4_1_1_083"/>
      <sheetName val="104_013"/>
      <sheetName val="104_023"/>
      <sheetName val="4_1_1_93"/>
      <sheetName val="4_1_1_103"/>
      <sheetName val="4_1_1_113"/>
      <sheetName val="4_1_1_123"/>
      <sheetName val="4_1_1_143"/>
      <sheetName val="4_1_1_153"/>
      <sheetName val="4_1_1_163"/>
      <sheetName val="4_1_1_183"/>
      <sheetName val="4_1_1_213"/>
      <sheetName val="130_013"/>
      <sheetName val="4_1_1_223"/>
      <sheetName val="4_1_1_253"/>
      <sheetName val="4_1_1_263"/>
      <sheetName val="120_013"/>
      <sheetName val="104_033"/>
      <sheetName val="4_1_4_043"/>
      <sheetName val="102_013"/>
      <sheetName val="102_023"/>
      <sheetName val="102_033"/>
      <sheetName val="102_043"/>
      <sheetName val="102_053"/>
      <sheetName val="4_1_4_063"/>
      <sheetName val="4_1_4_083"/>
      <sheetName val="4_1_4_093"/>
      <sheetName val="4_1_4_113"/>
      <sheetName val="4_1_4_183"/>
      <sheetName val="4_1_4_253"/>
      <sheetName val="106_023"/>
      <sheetName val="113_013"/>
      <sheetName val="113_023"/>
      <sheetName val="113_033"/>
      <sheetName val="106_013"/>
      <sheetName val="121_013"/>
      <sheetName val="121_023"/>
      <sheetName val="131_013"/>
      <sheetName val="131_023"/>
      <sheetName val="140_013"/>
      <sheetName val="140_023"/>
      <sheetName val="145_013"/>
      <sheetName val="145_023"/>
      <sheetName val="145_033"/>
      <sheetName val="145_043"/>
      <sheetName val="145_053"/>
      <sheetName val="163_013"/>
      <sheetName val="(Puente)-Haras_Nacionales3"/>
      <sheetName val="PN-4_2_2_023"/>
      <sheetName val="151_013"/>
      <sheetName val="4_2_2_023"/>
      <sheetName val="4_2_2_033"/>
      <sheetName val="4_2_2_043"/>
      <sheetName val="4_2_2_103"/>
      <sheetName val="151_023"/>
      <sheetName val="4_2_2_113"/>
      <sheetName val="4_2_2_123"/>
      <sheetName val="4_2_2_133"/>
      <sheetName val="103_013"/>
      <sheetName val="103_023"/>
      <sheetName val="103_033"/>
      <sheetName val="103_043"/>
      <sheetName val="105_013"/>
      <sheetName val="105_023"/>
      <sheetName val="105_033"/>
      <sheetName val="4_2_2_15_3"/>
      <sheetName val="4_2_2_163"/>
      <sheetName val="4_2_2_173"/>
      <sheetName val="108_013"/>
      <sheetName val="108_023"/>
      <sheetName val="108_033"/>
      <sheetName val="111_013"/>
      <sheetName val="111_023"/>
      <sheetName val="111_033"/>
      <sheetName val="111_043"/>
      <sheetName val="114_013"/>
      <sheetName val="122_013"/>
      <sheetName val="141_013"/>
      <sheetName val="141_023"/>
      <sheetName val="141_033"/>
      <sheetName val="132_013"/>
      <sheetName val="132_023"/>
      <sheetName val="zapata_bordillo-haras3"/>
      <sheetName val="4_1_3_043"/>
      <sheetName val="4_1_3_063"/>
      <sheetName val="4_1_3_073"/>
      <sheetName val="4_1_3_083"/>
      <sheetName val="4_1_3_093"/>
      <sheetName val="112_013"/>
      <sheetName val="112_023"/>
      <sheetName val="112_033"/>
      <sheetName val="112_043"/>
      <sheetName val="112_053"/>
      <sheetName val="112_063"/>
      <sheetName val="112_073"/>
      <sheetName val="4_1_3_013"/>
      <sheetName val="4_1_3_183"/>
      <sheetName val="4_1_3_253"/>
      <sheetName val="123_013"/>
      <sheetName val="123_023"/>
      <sheetName val="123_033"/>
      <sheetName val="133_013"/>
      <sheetName val="142_013"/>
      <sheetName val="142_023"/>
      <sheetName val="146_013"/>
      <sheetName val="146_023"/>
      <sheetName val="146_033"/>
      <sheetName val="146_043"/>
      <sheetName val="152_013"/>
      <sheetName val="152_023"/>
      <sheetName val="164_013"/>
      <sheetName val="zapata_bordillo_losa_Yuca3"/>
      <sheetName val="172_013"/>
      <sheetName val="172_023"/>
      <sheetName val="172_033"/>
      <sheetName val="PN-4_1_3_013"/>
      <sheetName val="PN-4_1_3_023"/>
      <sheetName val="PN-4_1_3_033"/>
      <sheetName val="PN-4_1_3_043"/>
      <sheetName val="4_1_2_063"/>
      <sheetName val="4_1_2_073"/>
      <sheetName val="4_1_2_113"/>
      <sheetName val="4_1_2_183"/>
      <sheetName val="4_1_2_203"/>
      <sheetName val="4_1_2_083"/>
      <sheetName val="4_1_2_253"/>
      <sheetName val="134_013"/>
      <sheetName val="134_023"/>
      <sheetName val="134_033"/>
      <sheetName val="143_013"/>
      <sheetName val="147_013"/>
      <sheetName val="153_013"/>
      <sheetName val="165_013"/>
      <sheetName val="165_023"/>
      <sheetName val="165_033"/>
      <sheetName val="173_013"/>
      <sheetName val="173_023"/>
      <sheetName val="PN-4_1_2_013"/>
      <sheetName val="PN-4_1_2_033"/>
      <sheetName val="PN-4_1_2_043"/>
      <sheetName val="PN-4_1_2_053"/>
      <sheetName val="153_023"/>
      <sheetName val="153_033"/>
      <sheetName val="4_1_5_043"/>
      <sheetName val="4_1_5_063"/>
      <sheetName val="4_1_5_073"/>
      <sheetName val="4_1_5_083"/>
      <sheetName val="4_1_5_093"/>
      <sheetName val="4_1_5_113"/>
      <sheetName val="154_013"/>
      <sheetName val="154_023"/>
      <sheetName val="135_013"/>
      <sheetName val="135_023"/>
      <sheetName val="135_033"/>
      <sheetName val="135_043"/>
      <sheetName val="135_053"/>
      <sheetName val="166_013"/>
      <sheetName val="174_013"/>
      <sheetName val="174_023"/>
      <sheetName val="174_033"/>
      <sheetName val="PN-4_1_5_033"/>
      <sheetName val="PN-4_1_5_053"/>
      <sheetName val="PN-4_1_5_063"/>
      <sheetName val="PN-4_1_5_073"/>
      <sheetName val="PN-4_1_5_083"/>
      <sheetName val="PN-4_1_5_093"/>
      <sheetName val="PN-4_1_5_113"/>
      <sheetName val="PN-4_1_5_123"/>
      <sheetName val="174_043"/>
      <sheetName val="174_053"/>
      <sheetName val="174_063"/>
      <sheetName val="174_073"/>
      <sheetName val="PN-4_1_5_133"/>
      <sheetName val="4_1_6_023"/>
      <sheetName val="4_1_6_053"/>
      <sheetName val="4_1_6_073"/>
      <sheetName val="4_1_6_093"/>
      <sheetName val="4_1_6_103"/>
      <sheetName val="&lt;P_U_&gt;Estructura_Puente3"/>
      <sheetName val="4_1_6_133"/>
      <sheetName val="4_1_6_173"/>
      <sheetName val="175_013"/>
      <sheetName val="175_023"/>
      <sheetName val="175_033"/>
      <sheetName val="175_043"/>
      <sheetName val="PN-4_1_6_033"/>
      <sheetName val="175_053"/>
      <sheetName val="144_013"/>
      <sheetName val="144_023"/>
      <sheetName val="144_033"/>
      <sheetName val="155_013"/>
      <sheetName val="155_023"/>
      <sheetName val="155_033"/>
      <sheetName val="PN-4_1_6_063"/>
      <sheetName val="PN-4_1_6_09@PN-4_1_6_113"/>
      <sheetName val="PN-4_1_6_143"/>
      <sheetName val="(Puente)-Juan_Tomas3"/>
      <sheetName val="156_013"/>
      <sheetName val="156_023"/>
      <sheetName val="167_013"/>
      <sheetName val="176_013"/>
      <sheetName val="176_023"/>
      <sheetName val="176_033"/>
      <sheetName val="176_043"/>
      <sheetName val="176_053"/>
      <sheetName val="176_063"/>
      <sheetName val="176_073"/>
      <sheetName val="176_083"/>
      <sheetName val="176_093"/>
      <sheetName val="176_103"/>
      <sheetName val="176_113"/>
      <sheetName val="176_123"/>
      <sheetName val="PN-4_1_7_043"/>
      <sheetName val="PN-4_1_7_053"/>
      <sheetName val="PN-4_1_7_063"/>
      <sheetName val="PN-4_1_7_093"/>
      <sheetName val="PN-4_1_7_103"/>
      <sheetName val="PN-4_1_7_113"/>
      <sheetName val="PN-4_1_7_123"/>
      <sheetName val="PN-4_1_7_143"/>
      <sheetName val="PN-4_1_7_203"/>
      <sheetName val="PN-4_1_7_293"/>
      <sheetName val="4_2_1_053"/>
      <sheetName val="4_2_1_173"/>
      <sheetName val="4_2_1_10_3"/>
      <sheetName val="4_2_1_113"/>
      <sheetName val="4_2_1_133"/>
      <sheetName val="115_013"/>
      <sheetName val="115_023"/>
      <sheetName val="115_033"/>
      <sheetName val="115_043"/>
      <sheetName val="115_053"/>
      <sheetName val="115_063"/>
      <sheetName val="115_073"/>
      <sheetName val="115_083"/>
      <sheetName val="124_013"/>
      <sheetName val="124_023"/>
      <sheetName val="124_033"/>
      <sheetName val="124_043"/>
      <sheetName val="124_053"/>
      <sheetName val="148_013"/>
      <sheetName val="148_023"/>
      <sheetName val="157_013"/>
      <sheetName val="157_023"/>
      <sheetName val="PN-4_2_1_033"/>
      <sheetName val="PN-4_2_1_053"/>
      <sheetName val="PN-4_2_1_083"/>
      <sheetName val="4_2_1_163"/>
      <sheetName val="4_2_1_213"/>
      <sheetName val="4_2_1_293"/>
      <sheetName val="4_2_1_303"/>
      <sheetName val="registros_punta3"/>
      <sheetName val="(Distribuidor)-La_Victoria3"/>
      <sheetName val="4_2_4_103"/>
      <sheetName val="4_2_4_043"/>
      <sheetName val="4_2_4_113"/>
      <sheetName val="4_2_4_153"/>
      <sheetName val="4_2_4_163"/>
      <sheetName val="4_2_4_133"/>
      <sheetName val="125_013"/>
      <sheetName val="125_023"/>
      <sheetName val="177_013"/>
      <sheetName val="177_023"/>
      <sheetName val="177_033"/>
      <sheetName val="177_043"/>
      <sheetName val="177_053"/>
      <sheetName val="177_063"/>
      <sheetName val="177_073"/>
      <sheetName val="158_013"/>
      <sheetName val="158_023"/>
      <sheetName val="158_033"/>
      <sheetName val="158_043"/>
      <sheetName val="158_053"/>
      <sheetName val="(Distribuidor)-Carre_Samaná3"/>
      <sheetName val="4_2_5_013"/>
      <sheetName val="4_2_5_033"/>
      <sheetName val="4_2_5_113"/>
      <sheetName val="4_2_5_123"/>
      <sheetName val="4_2_5_133"/>
      <sheetName val="4_2_5_143"/>
      <sheetName val="178_013"/>
      <sheetName val="178_023"/>
      <sheetName val="178_033"/>
      <sheetName val="178_043"/>
      <sheetName val="178_053"/>
      <sheetName val="PN-4_2_5_043"/>
      <sheetName val="PN-4_2_5_083"/>
      <sheetName val="PN-4_2_5_123"/>
      <sheetName val="PN-4_2_5_153"/>
      <sheetName val="(Paso_Inferior)-La_Victoria3"/>
      <sheetName val="4_3_2_103"/>
      <sheetName val="4_3_2_113"/>
      <sheetName val="4_3_2_123"/>
      <sheetName val="4_3_2_143"/>
      <sheetName val="4_3_2_153"/>
      <sheetName val="4_3_2_183"/>
      <sheetName val="4_3_2_213"/>
      <sheetName val="4_3_2_223"/>
      <sheetName val="(Paso_Inferior)-Mata_Mamón3"/>
      <sheetName val="4_3_3_103"/>
      <sheetName val="4_3_3_113"/>
      <sheetName val="4_3_3_123"/>
      <sheetName val="4_3_3_143"/>
      <sheetName val="4_3_3_183"/>
      <sheetName val="4_3_3_213"/>
      <sheetName val="4_3_3_223"/>
      <sheetName val="(Paso_Inferior)-Yabacao3"/>
      <sheetName val="136_013"/>
      <sheetName val="136_023"/>
      <sheetName val="136_033"/>
      <sheetName val="136_043"/>
      <sheetName val="149_013"/>
      <sheetName val="136_053"/>
      <sheetName val="(Puente)-Provisional_Ozama_3"/>
      <sheetName val="117_013"/>
      <sheetName val="117_023"/>
      <sheetName val="117_033"/>
      <sheetName val="117_043"/>
      <sheetName val="(Paso_Inferior)_El_Aguacate3"/>
      <sheetName val="(Paso_Inferior)-Los_Rojas3"/>
      <sheetName val="159_013"/>
      <sheetName val="159_023"/>
      <sheetName val="159_033"/>
      <sheetName val="159_043"/>
      <sheetName val="168_013"/>
      <sheetName val="168_023"/>
      <sheetName val="168_033"/>
      <sheetName val="179_013"/>
      <sheetName val="PN-4_3_6_063"/>
      <sheetName val="(Paso_Inferior)-El_Aguacate3"/>
      <sheetName val="169_013"/>
      <sheetName val="169_023"/>
      <sheetName val="Aguacate-_013"/>
      <sheetName val="169_033"/>
      <sheetName val="169_043"/>
      <sheetName val="180_013"/>
      <sheetName val="170_013"/>
      <sheetName val="170_023"/>
      <sheetName val="PN-4_3_5_033"/>
      <sheetName val="PN-4_3_5_043"/>
      <sheetName val="PN-4_3_5_053"/>
      <sheetName val="(Paso_Inferior)-Mal_Nombre3"/>
      <sheetName val="170_033"/>
      <sheetName val="170_043"/>
      <sheetName val="181_013"/>
      <sheetName val="181_023"/>
      <sheetName val="117_053"/>
      <sheetName val="117_063"/>
      <sheetName val="126_013"/>
      <sheetName val="126_023"/>
      <sheetName val="137_013"/>
      <sheetName val="&lt;T-12&gt;Sop_Pedrap_Puente_Prov_3"/>
      <sheetName val="PN-4_3_1_033"/>
      <sheetName val="PN-4_3_1_053"/>
      <sheetName val="PN-4_3_1_073"/>
      <sheetName val="&lt;T-9&gt;Sop_Pilotes3"/>
      <sheetName val="&lt;T-10&gt;Sop_Acero_Puentes3"/>
      <sheetName val="Misceláneos-Estr_3"/>
      <sheetName val="182_013"/>
      <sheetName val="&lt;P_U_&gt;Acero_Refuerzo3"/>
      <sheetName val="&lt;P_U_&gt;Pretensado_Cable_Acero3"/>
      <sheetName val="Wick_Drains-Geopier3"/>
      <sheetName val="109_013"/>
      <sheetName val="118_013"/>
      <sheetName val="118_023"/>
      <sheetName val="127_013"/>
      <sheetName val="171_01@171_033"/>
      <sheetName val="127_023"/>
      <sheetName val="127_033"/>
      <sheetName val="138_013"/>
      <sheetName val="&lt;T-13&gt;Drenes_Verticales3"/>
      <sheetName val="&lt;T-16&gt;Pre-Perforación_Drenes3"/>
      <sheetName val="&lt;T-17&gt;Columna_de_Grava3"/>
      <sheetName val="&lt;T-18&gt;Columna_Grava_Terravanza3"/>
      <sheetName val="4_4_023"/>
      <sheetName val="PN-4_4_013"/>
      <sheetName val="PN-4_4_023"/>
      <sheetName val="(5)-Estructura_de_Pavimento3"/>
      <sheetName val="5_013"/>
      <sheetName val="5_023"/>
      <sheetName val="5_03@5_063"/>
      <sheetName val="5_07@5_103"/>
      <sheetName val="5_113"/>
      <sheetName val="5_123"/>
      <sheetName val="5_133"/>
      <sheetName val="5_143"/>
      <sheetName val="5_153"/>
      <sheetName val="&lt;T-2&gt;Acopio_Base_Planta_Indio3"/>
      <sheetName val="&lt;P_U_&gt;Base_Estabilizada3"/>
      <sheetName val="5_16@5_193"/>
      <sheetName val="160_013"/>
      <sheetName val="160_023"/>
      <sheetName val="183_013"/>
      <sheetName val="183_023"/>
      <sheetName val="PN-5_013"/>
      <sheetName val="PN-5_033"/>
      <sheetName val="PN-5_043"/>
      <sheetName val="PN-5_053"/>
      <sheetName val="&lt;T-19&gt;Sop_SubBase3"/>
      <sheetName val="&lt;T-20&gt;Sop_Base3"/>
      <sheetName val="&lt;T-21&gt;Sop_Asfalto3"/>
      <sheetName val="6_2_013"/>
      <sheetName val="6_3_013"/>
      <sheetName val="6_3_023"/>
      <sheetName val="6_3_033"/>
      <sheetName val="6_3_043"/>
      <sheetName val="6_3_053"/>
      <sheetName val="6_3_193"/>
      <sheetName val="6_3_203"/>
      <sheetName val="6_3_213"/>
      <sheetName val="6_1_01_Contenes3"/>
      <sheetName val="6_1_02_Bordillos3"/>
      <sheetName val="6_1_03_Aceras_Hormigon_3"/>
      <sheetName val="6_1_04Relleno_Acera3"/>
      <sheetName val="Iluminacion_Vial3"/>
      <sheetName val="(7)-Electrificación_e_ilum_3"/>
      <sheetName val="7_013"/>
      <sheetName val="7_023"/>
      <sheetName val="107_013"/>
      <sheetName val="185_013"/>
      <sheetName val="&lt;T-11&gt;Sop_Militares3"/>
      <sheetName val="(Reembolsables)-Interf_Electri3"/>
      <sheetName val="186_013"/>
      <sheetName val="Pres__Interferencia_Electrica3"/>
      <sheetName val="(110)-Puente_Provisional3"/>
      <sheetName val="110_013"/>
      <sheetName val="x1-relleno_prueba3"/>
      <sheetName val="&lt;x1&gt;Relleno_Prueba_Avenida3"/>
      <sheetName val="&lt;Estatus_Proyecto&gt;3"/>
      <sheetName val="EXC__QMC3"/>
      <sheetName val="TRACT_MINA3"/>
      <sheetName val="%_Ralenti_CF-C12_3"/>
      <sheetName val="%_Ralenti_EXC_3"/>
      <sheetName val="%_Ralenti_EXC__(2)3"/>
      <sheetName val="REND_3"/>
      <sheetName val="T__HORA3"/>
      <sheetName val="Base_de_Dato3"/>
      <sheetName val="Analisis_de_precios_SURFACE3"/>
      <sheetName val="Los_Ángeles_(Fase_II)2"/>
      <sheetName val="MANO_DE_OBRA2"/>
      <sheetName val="BOQ_desglose_2"/>
      <sheetName val="Pres__2"/>
      <sheetName val="V_Tierras_A2"/>
      <sheetName val="ANALISIS_STO_DGO8"/>
      <sheetName val="PRES__BOCA_NUEVA8"/>
      <sheetName val="CONTRARO_SEÑALIZACIONES8"/>
      <sheetName val="EDIFICIO_COUNTERS6"/>
      <sheetName val="Presup_6"/>
      <sheetName val="LISTADO_INSUMOS_DEL_20006"/>
      <sheetName val="Resumen_Precio_Equipos5"/>
      <sheetName val="O_M__y_Salarios5"/>
      <sheetName val="PRESUP__HOSPIT__VERON4"/>
      <sheetName val="Análisis_de_Precios5"/>
      <sheetName val="Planilla_&lt;ENM#5&gt;4"/>
      <sheetName val="Resumen_Reducciones4"/>
      <sheetName val="Planilla___4"/>
      <sheetName val="Estudios_y_Diseños4"/>
      <sheetName val="&lt;T-0&gt;Sop_Estudios_y_Diseños4"/>
      <sheetName val="Otros_Indirectos4"/>
      <sheetName val="(1)-Trab_Gen4"/>
      <sheetName val="1_014"/>
      <sheetName val="1_024"/>
      <sheetName val="1_034"/>
      <sheetName val="1_044"/>
      <sheetName val="1_054"/>
      <sheetName val="(2)-Mov_Tierra4"/>
      <sheetName val="2_014"/>
      <sheetName val="2_024"/>
      <sheetName val="2_034"/>
      <sheetName val="&lt;T-1&gt;Sop_Alambradas4"/>
      <sheetName val="100_014"/>
      <sheetName val="2_064"/>
      <sheetName val="2_074"/>
      <sheetName val="2_094"/>
      <sheetName val="&lt;T-3&gt;Sop_Exc_Inservible_&amp;_NCla4"/>
      <sheetName val="2_104"/>
      <sheetName val="2_114"/>
      <sheetName val="2_12@2_14-116_034"/>
      <sheetName val="Rutas_Acarreo4"/>
      <sheetName val="2_154"/>
      <sheetName val="2_164"/>
      <sheetName val="2_174"/>
      <sheetName val="2_184"/>
      <sheetName val="&lt;T-4&gt;Sop_Relleno-(Previo)4"/>
      <sheetName val="&lt;T-4&gt;Sop_Relleno-(Acumulado)4"/>
      <sheetName val="ajustes_de_reporte_relleno4"/>
      <sheetName val="&lt;T-4&gt;Sop_Relleno-(Periodo)4"/>
      <sheetName val="&lt;T-5&gt;Sop_Pedraplén4"/>
      <sheetName val="2_194"/>
      <sheetName val="2_224"/>
      <sheetName val="PN-2_044"/>
      <sheetName val="&lt;T-7&gt;Sop_Perfilado&amp;Grama4"/>
      <sheetName val="2_244"/>
      <sheetName val="2_364"/>
      <sheetName val="Mejoramiento_Fundación4"/>
      <sheetName val="116_014"/>
      <sheetName val="116_024"/>
      <sheetName val="&lt;T-14&gt;Estabilización_Cal4"/>
      <sheetName val="&lt;T-15&gt;Estabilización_Cemento4"/>
      <sheetName val="PN-2_064"/>
      <sheetName val="128_014"/>
      <sheetName val="&lt;Presup&gt;Tubería_Yuca4"/>
      <sheetName val="139_014"/>
      <sheetName val="&lt;Presup&gt;Tub_Haras_Nacionales4"/>
      <sheetName val="184_014"/>
      <sheetName val="&lt;Presup&gt;Tubería_Mata_Gorda4"/>
      <sheetName val="184_024"/>
      <sheetName val="&lt;Presup&gt;Tubería_El_Aguacate4"/>
      <sheetName val="184_034"/>
      <sheetName val="&lt;Presup&gt;Tubería_La_Victoria4"/>
      <sheetName val="139_024"/>
      <sheetName val="&lt;Presup&gt;Tubería_Juan_Tomás4"/>
      <sheetName val="161_014"/>
      <sheetName val="&lt;Presup&gt;Tubería_Mal_Nombre4"/>
      <sheetName val="PN-2_014"/>
      <sheetName val="&lt;Presup&gt;Tubería_Varios_Trabajo4"/>
      <sheetName val="3_1_024"/>
      <sheetName val="3_1_034"/>
      <sheetName val="150_014"/>
      <sheetName val="150_024"/>
      <sheetName val="162_014"/>
      <sheetName val="Drenaje_Subterraneo4"/>
      <sheetName val="3_3_014"/>
      <sheetName val="3_3_024"/>
      <sheetName val="Alc_Cajón4"/>
      <sheetName val="100_024"/>
      <sheetName val="3_4_1_014"/>
      <sheetName val="3_4_1_024"/>
      <sheetName val="3_4_1_034"/>
      <sheetName val="3_4_1_044"/>
      <sheetName val="3_4_1_054"/>
      <sheetName val="3_4_1_064"/>
      <sheetName val="3_4_1_074"/>
      <sheetName val="3_4_1_084"/>
      <sheetName val="3_4_1_094"/>
      <sheetName val="3_4_1_104"/>
      <sheetName val="3_4_1_114"/>
      <sheetName val="3_4_1_124"/>
      <sheetName val="101_014"/>
      <sheetName val="3_4_1_164"/>
      <sheetName val="3_4_1_174"/>
      <sheetName val="Alc_Tubular4"/>
      <sheetName val="3_4_2_014"/>
      <sheetName val="3_4_2_034"/>
      <sheetName val="3_4_2_044"/>
      <sheetName val="3_4_2_064"/>
      <sheetName val="3_4_2_074"/>
      <sheetName val="3_4_2_084"/>
      <sheetName val="3_4_2_094"/>
      <sheetName val="3_4_2_104"/>
      <sheetName val="3_4_2_114"/>
      <sheetName val="3_4_2_124"/>
      <sheetName val="&lt;T-6&gt;Sop_Exc_Rell_Estr_Alcant_4"/>
      <sheetName val="119_014"/>
      <sheetName val="119_024"/>
      <sheetName val="119_034"/>
      <sheetName val="119_044"/>
      <sheetName val="119_054"/>
      <sheetName val="119_064"/>
      <sheetName val="119_074"/>
      <sheetName val="119_084"/>
      <sheetName val="119_094"/>
      <sheetName val="129_014"/>
      <sheetName val="&lt;T-8&gt;Sop_Acero_Alcantarillas4"/>
      <sheetName val="(Puente)-Mal_Nombre4"/>
      <sheetName val="4_1_1_014"/>
      <sheetName val="4_1_1_044"/>
      <sheetName val="4_1_1_064"/>
      <sheetName val="4_1_1_084"/>
      <sheetName val="104_014"/>
      <sheetName val="104_024"/>
      <sheetName val="4_1_1_94"/>
      <sheetName val="4_1_1_104"/>
      <sheetName val="4_1_1_114"/>
      <sheetName val="4_1_1_124"/>
      <sheetName val="4_1_1_144"/>
      <sheetName val="4_1_1_154"/>
      <sheetName val="4_1_1_164"/>
      <sheetName val="4_1_1_184"/>
      <sheetName val="4_1_1_214"/>
      <sheetName val="130_014"/>
      <sheetName val="4_1_1_224"/>
      <sheetName val="4_1_1_254"/>
      <sheetName val="4_1_1_264"/>
      <sheetName val="120_014"/>
      <sheetName val="104_034"/>
      <sheetName val="4_1_4_044"/>
      <sheetName val="102_014"/>
      <sheetName val="102_024"/>
      <sheetName val="102_034"/>
      <sheetName val="102_044"/>
      <sheetName val="102_054"/>
      <sheetName val="4_1_4_064"/>
      <sheetName val="4_1_4_084"/>
      <sheetName val="4_1_4_094"/>
      <sheetName val="4_1_4_114"/>
      <sheetName val="4_1_4_184"/>
      <sheetName val="4_1_4_254"/>
      <sheetName val="106_024"/>
      <sheetName val="113_014"/>
      <sheetName val="113_024"/>
      <sheetName val="113_034"/>
      <sheetName val="106_014"/>
      <sheetName val="121_014"/>
      <sheetName val="121_024"/>
      <sheetName val="131_014"/>
      <sheetName val="131_024"/>
      <sheetName val="140_014"/>
      <sheetName val="140_024"/>
      <sheetName val="145_014"/>
      <sheetName val="145_024"/>
      <sheetName val="145_034"/>
      <sheetName val="145_044"/>
      <sheetName val="145_054"/>
      <sheetName val="163_014"/>
      <sheetName val="(Puente)-Haras_Nacionales4"/>
      <sheetName val="PN-4_2_2_024"/>
      <sheetName val="151_014"/>
      <sheetName val="4_2_2_024"/>
      <sheetName val="4_2_2_034"/>
      <sheetName val="4_2_2_044"/>
      <sheetName val="4_2_2_104"/>
      <sheetName val="151_024"/>
      <sheetName val="4_2_2_114"/>
      <sheetName val="4_2_2_124"/>
      <sheetName val="4_2_2_134"/>
      <sheetName val="103_014"/>
      <sheetName val="103_024"/>
      <sheetName val="103_034"/>
      <sheetName val="103_044"/>
      <sheetName val="105_014"/>
      <sheetName val="105_024"/>
      <sheetName val="105_034"/>
      <sheetName val="4_2_2_15_4"/>
      <sheetName val="4_2_2_164"/>
      <sheetName val="4_2_2_174"/>
      <sheetName val="108_014"/>
      <sheetName val="108_024"/>
      <sheetName val="108_034"/>
      <sheetName val="111_014"/>
      <sheetName val="111_024"/>
      <sheetName val="111_034"/>
      <sheetName val="111_044"/>
      <sheetName val="114_014"/>
      <sheetName val="122_014"/>
      <sheetName val="141_014"/>
      <sheetName val="141_024"/>
      <sheetName val="141_034"/>
      <sheetName val="132_014"/>
      <sheetName val="132_024"/>
      <sheetName val="zapata_bordillo-haras4"/>
      <sheetName val="4_1_3_044"/>
      <sheetName val="4_1_3_064"/>
      <sheetName val="4_1_3_074"/>
      <sheetName val="4_1_3_084"/>
      <sheetName val="4_1_3_094"/>
      <sheetName val="112_014"/>
      <sheetName val="112_024"/>
      <sheetName val="112_034"/>
      <sheetName val="112_044"/>
      <sheetName val="112_054"/>
      <sheetName val="112_064"/>
      <sheetName val="112_074"/>
      <sheetName val="4_1_3_014"/>
      <sheetName val="4_1_3_184"/>
      <sheetName val="4_1_3_254"/>
      <sheetName val="123_014"/>
      <sheetName val="123_024"/>
      <sheetName val="123_034"/>
      <sheetName val="133_014"/>
      <sheetName val="142_014"/>
      <sheetName val="142_024"/>
      <sheetName val="146_014"/>
      <sheetName val="146_024"/>
      <sheetName val="146_034"/>
      <sheetName val="146_044"/>
      <sheetName val="152_014"/>
      <sheetName val="152_024"/>
      <sheetName val="164_014"/>
      <sheetName val="zapata_bordillo_losa_Yuca4"/>
      <sheetName val="172_014"/>
      <sheetName val="172_024"/>
      <sheetName val="172_034"/>
      <sheetName val="PN-4_1_3_014"/>
      <sheetName val="PN-4_1_3_024"/>
      <sheetName val="PN-4_1_3_034"/>
      <sheetName val="PN-4_1_3_044"/>
      <sheetName val="4_1_2_064"/>
      <sheetName val="4_1_2_074"/>
      <sheetName val="4_1_2_114"/>
      <sheetName val="4_1_2_184"/>
      <sheetName val="4_1_2_204"/>
      <sheetName val="4_1_2_084"/>
      <sheetName val="4_1_2_254"/>
      <sheetName val="134_014"/>
      <sheetName val="134_024"/>
      <sheetName val="134_034"/>
      <sheetName val="143_014"/>
      <sheetName val="147_014"/>
      <sheetName val="153_014"/>
      <sheetName val="165_014"/>
      <sheetName val="165_024"/>
      <sheetName val="165_034"/>
      <sheetName val="173_014"/>
      <sheetName val="173_024"/>
      <sheetName val="PN-4_1_2_014"/>
      <sheetName val="PN-4_1_2_034"/>
      <sheetName val="PN-4_1_2_044"/>
      <sheetName val="PN-4_1_2_054"/>
      <sheetName val="153_024"/>
      <sheetName val="153_034"/>
      <sheetName val="4_1_5_044"/>
      <sheetName val="4_1_5_064"/>
      <sheetName val="4_1_5_074"/>
      <sheetName val="4_1_5_084"/>
      <sheetName val="4_1_5_094"/>
      <sheetName val="4_1_5_114"/>
      <sheetName val="154_014"/>
      <sheetName val="154_024"/>
      <sheetName val="135_014"/>
      <sheetName val="135_024"/>
      <sheetName val="135_034"/>
      <sheetName val="135_044"/>
      <sheetName val="135_054"/>
      <sheetName val="166_014"/>
      <sheetName val="174_014"/>
      <sheetName val="174_024"/>
      <sheetName val="174_034"/>
      <sheetName val="PN-4_1_5_034"/>
      <sheetName val="PN-4_1_5_054"/>
      <sheetName val="PN-4_1_5_064"/>
      <sheetName val="PN-4_1_5_074"/>
      <sheetName val="PN-4_1_5_084"/>
      <sheetName val="PN-4_1_5_094"/>
      <sheetName val="PN-4_1_5_114"/>
      <sheetName val="PN-4_1_5_124"/>
      <sheetName val="174_044"/>
      <sheetName val="174_054"/>
      <sheetName val="174_064"/>
      <sheetName val="174_074"/>
      <sheetName val="PN-4_1_5_134"/>
      <sheetName val="4_1_6_024"/>
      <sheetName val="4_1_6_054"/>
      <sheetName val="4_1_6_074"/>
      <sheetName val="4_1_6_094"/>
      <sheetName val="4_1_6_104"/>
      <sheetName val="&lt;P_U_&gt;Estructura_Puente4"/>
      <sheetName val="4_1_6_134"/>
      <sheetName val="4_1_6_174"/>
      <sheetName val="175_014"/>
      <sheetName val="175_024"/>
      <sheetName val="175_034"/>
      <sheetName val="175_044"/>
      <sheetName val="PN-4_1_6_034"/>
      <sheetName val="175_054"/>
      <sheetName val="144_014"/>
      <sheetName val="144_024"/>
      <sheetName val="144_034"/>
      <sheetName val="155_014"/>
      <sheetName val="155_024"/>
      <sheetName val="155_034"/>
      <sheetName val="PN-4_1_6_064"/>
      <sheetName val="PN-4_1_6_09@PN-4_1_6_114"/>
      <sheetName val="PN-4_1_6_144"/>
      <sheetName val="(Puente)-Juan_Tomas4"/>
      <sheetName val="156_014"/>
      <sheetName val="156_024"/>
      <sheetName val="167_014"/>
      <sheetName val="176_014"/>
      <sheetName val="176_024"/>
      <sheetName val="176_034"/>
      <sheetName val="176_044"/>
      <sheetName val="176_054"/>
      <sheetName val="176_064"/>
      <sheetName val="176_074"/>
      <sheetName val="176_084"/>
      <sheetName val="176_094"/>
      <sheetName val="176_104"/>
      <sheetName val="176_114"/>
      <sheetName val="176_124"/>
      <sheetName val="PN-4_1_7_044"/>
      <sheetName val="PN-4_1_7_054"/>
      <sheetName val="PN-4_1_7_064"/>
      <sheetName val="PN-4_1_7_094"/>
      <sheetName val="PN-4_1_7_104"/>
      <sheetName val="PN-4_1_7_114"/>
      <sheetName val="PN-4_1_7_124"/>
      <sheetName val="PN-4_1_7_144"/>
      <sheetName val="PN-4_1_7_204"/>
      <sheetName val="PN-4_1_7_294"/>
      <sheetName val="4_2_1_054"/>
      <sheetName val="4_2_1_174"/>
      <sheetName val="4_2_1_10_4"/>
      <sheetName val="4_2_1_114"/>
      <sheetName val="4_2_1_134"/>
      <sheetName val="115_014"/>
      <sheetName val="115_024"/>
      <sheetName val="115_034"/>
      <sheetName val="115_044"/>
      <sheetName val="115_054"/>
      <sheetName val="115_064"/>
      <sheetName val="115_074"/>
      <sheetName val="115_084"/>
      <sheetName val="124_014"/>
      <sheetName val="124_024"/>
      <sheetName val="124_034"/>
      <sheetName val="124_044"/>
      <sheetName val="124_054"/>
      <sheetName val="148_014"/>
      <sheetName val="148_024"/>
      <sheetName val="157_014"/>
      <sheetName val="157_024"/>
      <sheetName val="PN-4_2_1_034"/>
      <sheetName val="PN-4_2_1_054"/>
      <sheetName val="PN-4_2_1_084"/>
      <sheetName val="4_2_1_164"/>
      <sheetName val="4_2_1_214"/>
      <sheetName val="4_2_1_294"/>
      <sheetName val="4_2_1_304"/>
      <sheetName val="registros_punta4"/>
      <sheetName val="(Distribuidor)-La_Victoria4"/>
      <sheetName val="4_2_4_104"/>
      <sheetName val="4_2_4_044"/>
      <sheetName val="4_2_4_114"/>
      <sheetName val="4_2_4_154"/>
      <sheetName val="4_2_4_164"/>
      <sheetName val="4_2_4_134"/>
      <sheetName val="125_014"/>
      <sheetName val="125_024"/>
      <sheetName val="177_014"/>
      <sheetName val="177_024"/>
      <sheetName val="177_034"/>
      <sheetName val="177_044"/>
      <sheetName val="177_054"/>
      <sheetName val="177_064"/>
      <sheetName val="177_074"/>
      <sheetName val="158_014"/>
      <sheetName val="158_024"/>
      <sheetName val="158_034"/>
      <sheetName val="158_044"/>
      <sheetName val="158_054"/>
      <sheetName val="(Distribuidor)-Carre_Samaná4"/>
      <sheetName val="4_2_5_014"/>
      <sheetName val="4_2_5_034"/>
      <sheetName val="4_2_5_114"/>
      <sheetName val="4_2_5_124"/>
      <sheetName val="4_2_5_134"/>
      <sheetName val="4_2_5_144"/>
      <sheetName val="178_014"/>
      <sheetName val="178_024"/>
      <sheetName val="178_034"/>
      <sheetName val="178_044"/>
      <sheetName val="178_054"/>
      <sheetName val="PN-4_2_5_044"/>
      <sheetName val="PN-4_2_5_084"/>
      <sheetName val="PN-4_2_5_124"/>
      <sheetName val="PN-4_2_5_154"/>
      <sheetName val="(Paso_Inferior)-La_Victoria4"/>
      <sheetName val="4_3_2_104"/>
      <sheetName val="4_3_2_114"/>
      <sheetName val="4_3_2_124"/>
      <sheetName val="4_3_2_144"/>
      <sheetName val="4_3_2_154"/>
      <sheetName val="4_3_2_184"/>
      <sheetName val="4_3_2_214"/>
      <sheetName val="4_3_2_224"/>
      <sheetName val="(Paso_Inferior)-Mata_Mamón4"/>
      <sheetName val="4_3_3_104"/>
      <sheetName val="4_3_3_114"/>
      <sheetName val="4_3_3_124"/>
      <sheetName val="4_3_3_144"/>
      <sheetName val="4_3_3_184"/>
      <sheetName val="4_3_3_214"/>
      <sheetName val="4_3_3_224"/>
      <sheetName val="(Paso_Inferior)-Yabacao4"/>
      <sheetName val="136_014"/>
      <sheetName val="136_024"/>
      <sheetName val="136_034"/>
      <sheetName val="136_044"/>
      <sheetName val="149_014"/>
      <sheetName val="136_054"/>
      <sheetName val="(Puente)-Provisional_Ozama_4"/>
      <sheetName val="117_014"/>
      <sheetName val="117_024"/>
      <sheetName val="117_034"/>
      <sheetName val="117_044"/>
      <sheetName val="(Paso_Inferior)_El_Aguacate4"/>
      <sheetName val="(Paso_Inferior)-Los_Rojas4"/>
      <sheetName val="159_014"/>
      <sheetName val="159_024"/>
      <sheetName val="159_034"/>
      <sheetName val="159_044"/>
      <sheetName val="168_014"/>
      <sheetName val="168_024"/>
      <sheetName val="168_034"/>
      <sheetName val="179_014"/>
      <sheetName val="PN-4_3_6_064"/>
      <sheetName val="(Paso_Inferior)-El_Aguacate4"/>
      <sheetName val="169_014"/>
      <sheetName val="169_024"/>
      <sheetName val="Aguacate-_014"/>
      <sheetName val="169_034"/>
      <sheetName val="169_044"/>
      <sheetName val="180_014"/>
      <sheetName val="170_014"/>
      <sheetName val="170_024"/>
      <sheetName val="PN-4_3_5_034"/>
      <sheetName val="PN-4_3_5_044"/>
      <sheetName val="PN-4_3_5_054"/>
      <sheetName val="(Paso_Inferior)-Mal_Nombre4"/>
      <sheetName val="170_034"/>
      <sheetName val="170_044"/>
      <sheetName val="181_014"/>
      <sheetName val="181_024"/>
      <sheetName val="117_054"/>
      <sheetName val="117_064"/>
      <sheetName val="126_014"/>
      <sheetName val="126_024"/>
      <sheetName val="137_014"/>
      <sheetName val="&lt;T-12&gt;Sop_Pedrap_Puente_Prov_4"/>
      <sheetName val="PN-4_3_1_034"/>
      <sheetName val="PN-4_3_1_054"/>
      <sheetName val="PN-4_3_1_074"/>
      <sheetName val="&lt;T-9&gt;Sop_Pilotes4"/>
      <sheetName val="&lt;T-10&gt;Sop_Acero_Puentes4"/>
      <sheetName val="Misceláneos-Estr_4"/>
      <sheetName val="182_014"/>
      <sheetName val="&lt;P_U_&gt;Acero_Refuerzo4"/>
      <sheetName val="&lt;P_U_&gt;Pretensado_Cable_Acero4"/>
      <sheetName val="Wick_Drains-Geopier4"/>
      <sheetName val="109_014"/>
      <sheetName val="118_014"/>
      <sheetName val="118_024"/>
      <sheetName val="127_014"/>
      <sheetName val="171_01@171_034"/>
      <sheetName val="127_024"/>
      <sheetName val="127_034"/>
      <sheetName val="138_014"/>
      <sheetName val="&lt;T-13&gt;Drenes_Verticales4"/>
      <sheetName val="&lt;T-16&gt;Pre-Perforación_Drenes4"/>
      <sheetName val="&lt;T-17&gt;Columna_de_Grava4"/>
      <sheetName val="&lt;T-18&gt;Columna_Grava_Terravanza4"/>
      <sheetName val="4_4_024"/>
      <sheetName val="PN-4_4_014"/>
      <sheetName val="PN-4_4_024"/>
      <sheetName val="(5)-Estructura_de_Pavimento4"/>
      <sheetName val="5_014"/>
      <sheetName val="5_024"/>
      <sheetName val="5_03@5_064"/>
      <sheetName val="5_07@5_104"/>
      <sheetName val="5_114"/>
      <sheetName val="5_124"/>
      <sheetName val="5_134"/>
      <sheetName val="5_144"/>
      <sheetName val="5_154"/>
      <sheetName val="&lt;T-2&gt;Acopio_Base_Planta_Indio4"/>
      <sheetName val="&lt;P_U_&gt;Base_Estabilizada4"/>
      <sheetName val="5_16@5_194"/>
      <sheetName val="160_014"/>
      <sheetName val="160_024"/>
      <sheetName val="183_014"/>
      <sheetName val="183_024"/>
      <sheetName val="PN-5_014"/>
      <sheetName val="PN-5_034"/>
      <sheetName val="PN-5_044"/>
      <sheetName val="PN-5_054"/>
      <sheetName val="&lt;T-19&gt;Sop_SubBase4"/>
      <sheetName val="&lt;T-20&gt;Sop_Base4"/>
      <sheetName val="&lt;T-21&gt;Sop_Asfalto4"/>
      <sheetName val="6_2_014"/>
      <sheetName val="6_3_014"/>
      <sheetName val="6_3_024"/>
      <sheetName val="6_3_034"/>
      <sheetName val="6_3_044"/>
      <sheetName val="6_3_054"/>
      <sheetName val="6_3_194"/>
      <sheetName val="6_3_204"/>
      <sheetName val="6_3_214"/>
      <sheetName val="6_1_01_Contenes4"/>
      <sheetName val="6_1_02_Bordillos4"/>
      <sheetName val="6_1_03_Aceras_Hormigon_4"/>
      <sheetName val="6_1_04Relleno_Acera4"/>
      <sheetName val="Iluminacion_Vial4"/>
      <sheetName val="(7)-Electrificación_e_ilum_4"/>
      <sheetName val="7_014"/>
      <sheetName val="7_024"/>
      <sheetName val="107_014"/>
      <sheetName val="185_014"/>
      <sheetName val="&lt;T-11&gt;Sop_Militares4"/>
      <sheetName val="(Reembolsables)-Interf_Electri4"/>
      <sheetName val="186_014"/>
      <sheetName val="Pres__Interferencia_Electrica4"/>
      <sheetName val="(110)-Puente_Provisional4"/>
      <sheetName val="110_014"/>
      <sheetName val="x1-relleno_prueba4"/>
      <sheetName val="&lt;x1&gt;Relleno_Prueba_Avenida4"/>
      <sheetName val="&lt;Estatus_Proyecto&gt;4"/>
      <sheetName val="EXC__QMC4"/>
      <sheetName val="TRACT_MINA4"/>
      <sheetName val="%_Ralenti_CF-C12_4"/>
      <sheetName val="%_Ralenti_EXC_4"/>
      <sheetName val="%_Ralenti_EXC__(2)4"/>
      <sheetName val="REND_4"/>
      <sheetName val="T__HORA4"/>
      <sheetName val="Base_de_Dato4"/>
      <sheetName val="Analisis_de_precios_SURFACE4"/>
      <sheetName val="Los_Ángeles_(Fase_II)3"/>
      <sheetName val="MANO_DE_OBRA3"/>
      <sheetName val="BOQ_desglose_3"/>
      <sheetName val="Pres__3"/>
      <sheetName val="V_Tierras_A3"/>
      <sheetName val="ANALISIS_STO_DGO9"/>
      <sheetName val="PRES__BOCA_NUEVA9"/>
      <sheetName val="CONTRARO_SEÑALIZACIONES9"/>
      <sheetName val="EDIFICIO_COUNTERS7"/>
      <sheetName val="Presup_7"/>
      <sheetName val="LISTADO_INSUMOS_DEL_20007"/>
      <sheetName val="Resumen_Precio_Equipos6"/>
      <sheetName val="O_M__y_Salarios6"/>
      <sheetName val="PRESUP__HOSPIT__VERON5"/>
      <sheetName val="Análisis_de_Precios6"/>
      <sheetName val="Planilla_&lt;ENM#5&gt;5"/>
      <sheetName val="Resumen_Reducciones5"/>
      <sheetName val="Planilla___5"/>
      <sheetName val="Estudios_y_Diseños5"/>
      <sheetName val="&lt;T-0&gt;Sop_Estudios_y_Diseños5"/>
      <sheetName val="Otros_Indirectos5"/>
      <sheetName val="(1)-Trab_Gen5"/>
      <sheetName val="1_015"/>
      <sheetName val="1_025"/>
      <sheetName val="1_035"/>
      <sheetName val="1_045"/>
      <sheetName val="1_055"/>
      <sheetName val="(2)-Mov_Tierra5"/>
      <sheetName val="2_015"/>
      <sheetName val="2_025"/>
      <sheetName val="2_035"/>
      <sheetName val="&lt;T-1&gt;Sop_Alambradas5"/>
      <sheetName val="100_015"/>
      <sheetName val="2_065"/>
      <sheetName val="2_075"/>
      <sheetName val="2_095"/>
      <sheetName val="&lt;T-3&gt;Sop_Exc_Inservible_&amp;_NCla5"/>
      <sheetName val="2_105"/>
      <sheetName val="2_115"/>
      <sheetName val="2_12@2_14-116_035"/>
      <sheetName val="Rutas_Acarreo5"/>
      <sheetName val="2_155"/>
      <sheetName val="2_165"/>
      <sheetName val="2_175"/>
      <sheetName val="2_185"/>
      <sheetName val="&lt;T-4&gt;Sop_Relleno-(Previo)5"/>
      <sheetName val="&lt;T-4&gt;Sop_Relleno-(Acumulado)5"/>
      <sheetName val="ajustes_de_reporte_relleno5"/>
      <sheetName val="&lt;T-4&gt;Sop_Relleno-(Periodo)5"/>
      <sheetName val="&lt;T-5&gt;Sop_Pedraplén5"/>
      <sheetName val="2_195"/>
      <sheetName val="2_225"/>
      <sheetName val="PN-2_045"/>
      <sheetName val="&lt;T-7&gt;Sop_Perfilado&amp;Grama5"/>
      <sheetName val="2_245"/>
      <sheetName val="2_365"/>
      <sheetName val="Mejoramiento_Fundación5"/>
      <sheetName val="116_015"/>
      <sheetName val="116_025"/>
      <sheetName val="&lt;T-14&gt;Estabilización_Cal5"/>
      <sheetName val="&lt;T-15&gt;Estabilización_Cemento5"/>
      <sheetName val="PN-2_065"/>
      <sheetName val="128_015"/>
      <sheetName val="&lt;Presup&gt;Tubería_Yuca5"/>
      <sheetName val="139_015"/>
      <sheetName val="&lt;Presup&gt;Tub_Haras_Nacionales5"/>
      <sheetName val="184_015"/>
      <sheetName val="&lt;Presup&gt;Tubería_Mata_Gorda5"/>
      <sheetName val="184_025"/>
      <sheetName val="&lt;Presup&gt;Tubería_El_Aguacate5"/>
      <sheetName val="184_035"/>
      <sheetName val="&lt;Presup&gt;Tubería_La_Victoria5"/>
      <sheetName val="139_025"/>
      <sheetName val="&lt;Presup&gt;Tubería_Juan_Tomás5"/>
      <sheetName val="161_015"/>
      <sheetName val="&lt;Presup&gt;Tubería_Mal_Nombre5"/>
      <sheetName val="PN-2_015"/>
      <sheetName val="&lt;Presup&gt;Tubería_Varios_Trabajo5"/>
      <sheetName val="3_1_025"/>
      <sheetName val="3_1_035"/>
      <sheetName val="150_015"/>
      <sheetName val="150_025"/>
      <sheetName val="162_015"/>
      <sheetName val="Drenaje_Subterraneo5"/>
      <sheetName val="3_3_015"/>
      <sheetName val="3_3_025"/>
      <sheetName val="Alc_Cajón5"/>
      <sheetName val="100_025"/>
      <sheetName val="3_4_1_015"/>
      <sheetName val="3_4_1_025"/>
      <sheetName val="3_4_1_035"/>
      <sheetName val="3_4_1_045"/>
      <sheetName val="3_4_1_055"/>
      <sheetName val="3_4_1_065"/>
      <sheetName val="3_4_1_075"/>
      <sheetName val="3_4_1_085"/>
      <sheetName val="3_4_1_095"/>
      <sheetName val="3_4_1_105"/>
      <sheetName val="3_4_1_115"/>
      <sheetName val="3_4_1_125"/>
      <sheetName val="101_015"/>
      <sheetName val="3_4_1_165"/>
      <sheetName val="3_4_1_175"/>
      <sheetName val="Alc_Tubular5"/>
      <sheetName val="3_4_2_015"/>
      <sheetName val="3_4_2_035"/>
      <sheetName val="3_4_2_045"/>
      <sheetName val="3_4_2_065"/>
      <sheetName val="3_4_2_075"/>
      <sheetName val="3_4_2_085"/>
      <sheetName val="3_4_2_095"/>
      <sheetName val="3_4_2_105"/>
      <sheetName val="3_4_2_115"/>
      <sheetName val="3_4_2_125"/>
      <sheetName val="&lt;T-6&gt;Sop_Exc_Rell_Estr_Alcant_5"/>
      <sheetName val="119_015"/>
      <sheetName val="119_025"/>
      <sheetName val="119_035"/>
      <sheetName val="119_045"/>
      <sheetName val="119_055"/>
      <sheetName val="119_065"/>
      <sheetName val="119_075"/>
      <sheetName val="119_085"/>
      <sheetName val="119_095"/>
      <sheetName val="129_015"/>
      <sheetName val="&lt;T-8&gt;Sop_Acero_Alcantarillas5"/>
      <sheetName val="(Puente)-Mal_Nombre5"/>
      <sheetName val="4_1_1_015"/>
      <sheetName val="4_1_1_045"/>
      <sheetName val="4_1_1_065"/>
      <sheetName val="4_1_1_085"/>
      <sheetName val="104_015"/>
      <sheetName val="104_025"/>
      <sheetName val="4_1_1_95"/>
      <sheetName val="4_1_1_105"/>
      <sheetName val="4_1_1_115"/>
      <sheetName val="4_1_1_125"/>
      <sheetName val="4_1_1_145"/>
      <sheetName val="4_1_1_155"/>
      <sheetName val="4_1_1_165"/>
      <sheetName val="4_1_1_185"/>
      <sheetName val="4_1_1_215"/>
      <sheetName val="130_015"/>
      <sheetName val="4_1_1_225"/>
      <sheetName val="4_1_1_255"/>
      <sheetName val="4_1_1_265"/>
      <sheetName val="120_015"/>
      <sheetName val="104_035"/>
      <sheetName val="4_1_4_045"/>
      <sheetName val="102_015"/>
      <sheetName val="102_025"/>
      <sheetName val="102_035"/>
      <sheetName val="102_045"/>
      <sheetName val="102_055"/>
      <sheetName val="4_1_4_065"/>
      <sheetName val="4_1_4_085"/>
      <sheetName val="4_1_4_095"/>
      <sheetName val="4_1_4_115"/>
      <sheetName val="4_1_4_185"/>
      <sheetName val="4_1_4_255"/>
      <sheetName val="106_025"/>
      <sheetName val="113_015"/>
      <sheetName val="113_025"/>
      <sheetName val="113_035"/>
      <sheetName val="106_015"/>
      <sheetName val="121_015"/>
      <sheetName val="121_025"/>
      <sheetName val="131_015"/>
      <sheetName val="131_025"/>
      <sheetName val="140_015"/>
      <sheetName val="140_025"/>
      <sheetName val="145_015"/>
      <sheetName val="145_025"/>
      <sheetName val="145_035"/>
      <sheetName val="145_045"/>
      <sheetName val="145_055"/>
      <sheetName val="163_015"/>
      <sheetName val="(Puente)-Haras_Nacionales5"/>
      <sheetName val="PN-4_2_2_025"/>
      <sheetName val="151_015"/>
      <sheetName val="4_2_2_025"/>
      <sheetName val="4_2_2_035"/>
      <sheetName val="4_2_2_045"/>
      <sheetName val="4_2_2_105"/>
      <sheetName val="151_025"/>
      <sheetName val="4_2_2_115"/>
      <sheetName val="4_2_2_125"/>
      <sheetName val="4_2_2_135"/>
      <sheetName val="103_015"/>
      <sheetName val="103_025"/>
      <sheetName val="103_035"/>
      <sheetName val="103_045"/>
      <sheetName val="105_015"/>
      <sheetName val="105_025"/>
      <sheetName val="105_035"/>
      <sheetName val="4_2_2_15_5"/>
      <sheetName val="4_2_2_165"/>
      <sheetName val="4_2_2_175"/>
      <sheetName val="108_015"/>
      <sheetName val="108_025"/>
      <sheetName val="108_035"/>
      <sheetName val="111_015"/>
      <sheetName val="111_025"/>
      <sheetName val="111_035"/>
      <sheetName val="111_045"/>
      <sheetName val="114_015"/>
      <sheetName val="122_015"/>
      <sheetName val="141_015"/>
      <sheetName val="141_025"/>
      <sheetName val="141_035"/>
      <sheetName val="132_015"/>
      <sheetName val="132_025"/>
      <sheetName val="zapata_bordillo-haras5"/>
      <sheetName val="4_1_3_045"/>
      <sheetName val="4_1_3_065"/>
      <sheetName val="4_1_3_075"/>
      <sheetName val="4_1_3_085"/>
      <sheetName val="4_1_3_095"/>
      <sheetName val="112_015"/>
      <sheetName val="112_025"/>
      <sheetName val="112_035"/>
      <sheetName val="112_045"/>
      <sheetName val="112_055"/>
      <sheetName val="112_065"/>
      <sheetName val="112_075"/>
      <sheetName val="4_1_3_015"/>
      <sheetName val="4_1_3_185"/>
      <sheetName val="4_1_3_255"/>
      <sheetName val="123_015"/>
      <sheetName val="123_025"/>
      <sheetName val="123_035"/>
      <sheetName val="133_015"/>
      <sheetName val="142_015"/>
      <sheetName val="142_025"/>
      <sheetName val="146_015"/>
      <sheetName val="146_025"/>
      <sheetName val="146_035"/>
      <sheetName val="146_045"/>
      <sheetName val="152_015"/>
      <sheetName val="152_025"/>
      <sheetName val="164_015"/>
      <sheetName val="zapata_bordillo_losa_Yuca5"/>
      <sheetName val="172_015"/>
      <sheetName val="172_025"/>
      <sheetName val="172_035"/>
      <sheetName val="PN-4_1_3_015"/>
      <sheetName val="PN-4_1_3_025"/>
      <sheetName val="PN-4_1_3_035"/>
      <sheetName val="PN-4_1_3_045"/>
      <sheetName val="4_1_2_065"/>
      <sheetName val="4_1_2_075"/>
      <sheetName val="4_1_2_115"/>
      <sheetName val="4_1_2_185"/>
      <sheetName val="4_1_2_205"/>
      <sheetName val="4_1_2_085"/>
      <sheetName val="4_1_2_255"/>
      <sheetName val="134_015"/>
      <sheetName val="134_025"/>
      <sheetName val="134_035"/>
      <sheetName val="143_015"/>
      <sheetName val="147_015"/>
      <sheetName val="153_015"/>
      <sheetName val="165_015"/>
      <sheetName val="165_025"/>
      <sheetName val="165_035"/>
      <sheetName val="173_015"/>
      <sheetName val="173_025"/>
      <sheetName val="PN-4_1_2_015"/>
      <sheetName val="PN-4_1_2_035"/>
      <sheetName val="PN-4_1_2_045"/>
      <sheetName val="PN-4_1_2_055"/>
      <sheetName val="153_025"/>
      <sheetName val="153_035"/>
      <sheetName val="4_1_5_045"/>
      <sheetName val="4_1_5_065"/>
      <sheetName val="4_1_5_075"/>
      <sheetName val="4_1_5_085"/>
      <sheetName val="4_1_5_095"/>
      <sheetName val="4_1_5_115"/>
      <sheetName val="154_015"/>
      <sheetName val="154_025"/>
      <sheetName val="135_015"/>
      <sheetName val="135_025"/>
      <sheetName val="135_035"/>
      <sheetName val="135_045"/>
      <sheetName val="135_055"/>
      <sheetName val="166_015"/>
      <sheetName val="174_015"/>
      <sheetName val="174_025"/>
      <sheetName val="174_035"/>
      <sheetName val="PN-4_1_5_035"/>
      <sheetName val="PN-4_1_5_055"/>
      <sheetName val="PN-4_1_5_065"/>
      <sheetName val="PN-4_1_5_075"/>
      <sheetName val="PN-4_1_5_085"/>
      <sheetName val="PN-4_1_5_095"/>
      <sheetName val="PN-4_1_5_115"/>
      <sheetName val="PN-4_1_5_125"/>
      <sheetName val="174_045"/>
      <sheetName val="174_055"/>
      <sheetName val="174_065"/>
      <sheetName val="174_075"/>
      <sheetName val="PN-4_1_5_135"/>
      <sheetName val="4_1_6_025"/>
      <sheetName val="4_1_6_055"/>
      <sheetName val="4_1_6_075"/>
      <sheetName val="4_1_6_095"/>
      <sheetName val="4_1_6_105"/>
      <sheetName val="&lt;P_U_&gt;Estructura_Puente5"/>
      <sheetName val="4_1_6_135"/>
      <sheetName val="4_1_6_175"/>
      <sheetName val="175_015"/>
      <sheetName val="175_025"/>
      <sheetName val="175_035"/>
      <sheetName val="175_045"/>
      <sheetName val="PN-4_1_6_035"/>
      <sheetName val="175_055"/>
      <sheetName val="144_015"/>
      <sheetName val="144_025"/>
      <sheetName val="144_035"/>
      <sheetName val="155_015"/>
      <sheetName val="155_025"/>
      <sheetName val="155_035"/>
      <sheetName val="PN-4_1_6_065"/>
      <sheetName val="PN-4_1_6_09@PN-4_1_6_115"/>
      <sheetName val="PN-4_1_6_145"/>
      <sheetName val="(Puente)-Juan_Tomas5"/>
      <sheetName val="156_015"/>
      <sheetName val="156_025"/>
      <sheetName val="167_015"/>
      <sheetName val="176_015"/>
      <sheetName val="176_025"/>
      <sheetName val="176_035"/>
      <sheetName val="176_045"/>
      <sheetName val="176_055"/>
      <sheetName val="176_065"/>
      <sheetName val="176_075"/>
      <sheetName val="176_085"/>
      <sheetName val="176_095"/>
      <sheetName val="176_105"/>
      <sheetName val="176_115"/>
      <sheetName val="176_125"/>
      <sheetName val="PN-4_1_7_045"/>
      <sheetName val="PN-4_1_7_055"/>
      <sheetName val="PN-4_1_7_065"/>
      <sheetName val="PN-4_1_7_095"/>
      <sheetName val="PN-4_1_7_105"/>
      <sheetName val="PN-4_1_7_115"/>
      <sheetName val="PN-4_1_7_125"/>
      <sheetName val="PN-4_1_7_145"/>
      <sheetName val="PN-4_1_7_205"/>
      <sheetName val="PN-4_1_7_295"/>
      <sheetName val="4_2_1_055"/>
      <sheetName val="4_2_1_175"/>
      <sheetName val="4_2_1_10_5"/>
      <sheetName val="4_2_1_115"/>
      <sheetName val="4_2_1_135"/>
      <sheetName val="115_015"/>
      <sheetName val="115_025"/>
      <sheetName val="115_035"/>
      <sheetName val="115_045"/>
      <sheetName val="115_055"/>
      <sheetName val="115_065"/>
      <sheetName val="115_075"/>
      <sheetName val="115_085"/>
      <sheetName val="124_015"/>
      <sheetName val="124_025"/>
      <sheetName val="124_035"/>
      <sheetName val="124_045"/>
      <sheetName val="124_055"/>
      <sheetName val="148_015"/>
      <sheetName val="148_025"/>
      <sheetName val="157_015"/>
      <sheetName val="157_025"/>
      <sheetName val="PN-4_2_1_035"/>
      <sheetName val="PN-4_2_1_055"/>
      <sheetName val="PN-4_2_1_085"/>
      <sheetName val="4_2_1_165"/>
      <sheetName val="4_2_1_215"/>
      <sheetName val="4_2_1_295"/>
      <sheetName val="4_2_1_305"/>
      <sheetName val="registros_punta5"/>
      <sheetName val="(Distribuidor)-La_Victoria5"/>
      <sheetName val="4_2_4_105"/>
      <sheetName val="4_2_4_045"/>
      <sheetName val="4_2_4_115"/>
      <sheetName val="4_2_4_155"/>
      <sheetName val="4_2_4_165"/>
      <sheetName val="4_2_4_135"/>
      <sheetName val="125_015"/>
      <sheetName val="125_025"/>
      <sheetName val="177_015"/>
      <sheetName val="177_025"/>
      <sheetName val="177_035"/>
      <sheetName val="177_045"/>
      <sheetName val="177_055"/>
      <sheetName val="177_065"/>
      <sheetName val="177_075"/>
      <sheetName val="158_015"/>
      <sheetName val="158_025"/>
      <sheetName val="158_035"/>
      <sheetName val="158_045"/>
      <sheetName val="158_055"/>
      <sheetName val="(Distribuidor)-Carre_Samaná5"/>
      <sheetName val="4_2_5_015"/>
      <sheetName val="4_2_5_035"/>
      <sheetName val="4_2_5_115"/>
      <sheetName val="4_2_5_125"/>
      <sheetName val="4_2_5_135"/>
      <sheetName val="4_2_5_145"/>
      <sheetName val="178_015"/>
      <sheetName val="178_025"/>
      <sheetName val="178_035"/>
      <sheetName val="178_045"/>
      <sheetName val="178_055"/>
      <sheetName val="PN-4_2_5_045"/>
      <sheetName val="PN-4_2_5_085"/>
      <sheetName val="PN-4_2_5_125"/>
      <sheetName val="PN-4_2_5_155"/>
      <sheetName val="(Paso_Inferior)-La_Victoria5"/>
      <sheetName val="4_3_2_105"/>
      <sheetName val="4_3_2_115"/>
      <sheetName val="4_3_2_125"/>
      <sheetName val="4_3_2_145"/>
      <sheetName val="4_3_2_155"/>
      <sheetName val="4_3_2_185"/>
      <sheetName val="4_3_2_215"/>
      <sheetName val="4_3_2_225"/>
      <sheetName val="(Paso_Inferior)-Mata_Mamón5"/>
      <sheetName val="4_3_3_105"/>
      <sheetName val="4_3_3_115"/>
      <sheetName val="4_3_3_125"/>
      <sheetName val="4_3_3_145"/>
      <sheetName val="4_3_3_185"/>
      <sheetName val="4_3_3_215"/>
      <sheetName val="4_3_3_225"/>
      <sheetName val="(Paso_Inferior)-Yabacao5"/>
      <sheetName val="136_015"/>
      <sheetName val="136_025"/>
      <sheetName val="136_035"/>
      <sheetName val="136_045"/>
      <sheetName val="149_015"/>
      <sheetName val="136_055"/>
      <sheetName val="(Puente)-Provisional_Ozama_5"/>
      <sheetName val="117_015"/>
      <sheetName val="117_025"/>
      <sheetName val="117_035"/>
      <sheetName val="117_045"/>
      <sheetName val="(Paso_Inferior)_El_Aguacate5"/>
      <sheetName val="(Paso_Inferior)-Los_Rojas5"/>
      <sheetName val="159_015"/>
      <sheetName val="159_025"/>
      <sheetName val="159_035"/>
      <sheetName val="159_045"/>
      <sheetName val="168_015"/>
      <sheetName val="168_025"/>
      <sheetName val="168_035"/>
      <sheetName val="179_015"/>
      <sheetName val="PN-4_3_6_065"/>
      <sheetName val="(Paso_Inferior)-El_Aguacate5"/>
      <sheetName val="169_015"/>
      <sheetName val="169_025"/>
      <sheetName val="Aguacate-_015"/>
      <sheetName val="169_035"/>
      <sheetName val="169_045"/>
      <sheetName val="180_015"/>
      <sheetName val="170_015"/>
      <sheetName val="170_025"/>
      <sheetName val="PN-4_3_5_035"/>
      <sheetName val="PN-4_3_5_045"/>
      <sheetName val="PN-4_3_5_055"/>
      <sheetName val="(Paso_Inferior)-Mal_Nombre5"/>
      <sheetName val="170_035"/>
      <sheetName val="170_045"/>
      <sheetName val="181_015"/>
      <sheetName val="181_025"/>
      <sheetName val="117_055"/>
      <sheetName val="117_065"/>
      <sheetName val="126_015"/>
      <sheetName val="126_025"/>
      <sheetName val="137_015"/>
      <sheetName val="&lt;T-12&gt;Sop_Pedrap_Puente_Prov_5"/>
      <sheetName val="PN-4_3_1_035"/>
      <sheetName val="PN-4_3_1_055"/>
      <sheetName val="PN-4_3_1_075"/>
      <sheetName val="&lt;T-9&gt;Sop_Pilotes5"/>
      <sheetName val="&lt;T-10&gt;Sop_Acero_Puentes5"/>
      <sheetName val="Misceláneos-Estr_5"/>
      <sheetName val="182_015"/>
      <sheetName val="&lt;P_U_&gt;Acero_Refuerzo5"/>
      <sheetName val="&lt;P_U_&gt;Pretensado_Cable_Acero5"/>
      <sheetName val="Wick_Drains-Geopier5"/>
      <sheetName val="109_015"/>
      <sheetName val="118_015"/>
      <sheetName val="118_025"/>
      <sheetName val="127_015"/>
      <sheetName val="171_01@171_035"/>
      <sheetName val="127_025"/>
      <sheetName val="127_035"/>
      <sheetName val="138_015"/>
      <sheetName val="&lt;T-13&gt;Drenes_Verticales5"/>
      <sheetName val="&lt;T-16&gt;Pre-Perforación_Drenes5"/>
      <sheetName val="&lt;T-17&gt;Columna_de_Grava5"/>
      <sheetName val="&lt;T-18&gt;Columna_Grava_Terravanza5"/>
      <sheetName val="4_4_025"/>
      <sheetName val="PN-4_4_015"/>
      <sheetName val="PN-4_4_025"/>
      <sheetName val="(5)-Estructura_de_Pavimento5"/>
      <sheetName val="5_015"/>
      <sheetName val="5_025"/>
      <sheetName val="5_03@5_065"/>
      <sheetName val="5_07@5_105"/>
      <sheetName val="5_115"/>
      <sheetName val="5_125"/>
      <sheetName val="5_135"/>
      <sheetName val="5_145"/>
      <sheetName val="5_155"/>
      <sheetName val="&lt;T-2&gt;Acopio_Base_Planta_Indio5"/>
      <sheetName val="&lt;P_U_&gt;Base_Estabilizada5"/>
      <sheetName val="5_16@5_195"/>
      <sheetName val="160_015"/>
      <sheetName val="160_025"/>
      <sheetName val="183_015"/>
      <sheetName val="183_025"/>
      <sheetName val="PN-5_015"/>
      <sheetName val="PN-5_035"/>
      <sheetName val="PN-5_045"/>
      <sheetName val="PN-5_055"/>
      <sheetName val="&lt;T-19&gt;Sop_SubBase5"/>
      <sheetName val="&lt;T-20&gt;Sop_Base5"/>
      <sheetName val="&lt;T-21&gt;Sop_Asfalto5"/>
      <sheetName val="6_2_015"/>
      <sheetName val="6_3_015"/>
      <sheetName val="6_3_025"/>
      <sheetName val="6_3_035"/>
      <sheetName val="6_3_045"/>
      <sheetName val="6_3_055"/>
      <sheetName val="6_3_195"/>
      <sheetName val="6_3_205"/>
      <sheetName val="6_3_215"/>
      <sheetName val="6_1_01_Contenes5"/>
      <sheetName val="6_1_02_Bordillos5"/>
      <sheetName val="6_1_03_Aceras_Hormigon_5"/>
      <sheetName val="6_1_04Relleno_Acera5"/>
      <sheetName val="Iluminacion_Vial5"/>
      <sheetName val="(7)-Electrificación_e_ilum_5"/>
      <sheetName val="7_015"/>
      <sheetName val="7_025"/>
      <sheetName val="107_015"/>
      <sheetName val="185_015"/>
      <sheetName val="&lt;T-11&gt;Sop_Militares5"/>
      <sheetName val="(Reembolsables)-Interf_Electri5"/>
      <sheetName val="186_015"/>
      <sheetName val="Pres__Interferencia_Electrica5"/>
      <sheetName val="(110)-Puente_Provisional5"/>
      <sheetName val="110_015"/>
      <sheetName val="x1-relleno_prueba5"/>
      <sheetName val="&lt;x1&gt;Relleno_Prueba_Avenida5"/>
      <sheetName val="&lt;Estatus_Proyecto&gt;5"/>
      <sheetName val="EXC__QMC5"/>
      <sheetName val="TRACT_MINA5"/>
      <sheetName val="%_Ralenti_CF-C12_5"/>
      <sheetName val="%_Ralenti_EXC_5"/>
      <sheetName val="%_Ralenti_EXC__(2)5"/>
      <sheetName val="REND_5"/>
      <sheetName val="T__HORA5"/>
      <sheetName val="Base_de_Dato5"/>
      <sheetName val="Analisis_de_precios_SURFACE5"/>
      <sheetName val="Los_Ángeles_(Fase_II)4"/>
      <sheetName val="MANO_DE_OBRA4"/>
      <sheetName val="BOQ_desglose_4"/>
      <sheetName val="Pres__4"/>
      <sheetName val="V_Tierras_A4"/>
      <sheetName val="Ana.precios un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VERJA"/>
      <sheetName val="reciclado + sello"/>
      <sheetName val="Analisis de Costos"/>
      <sheetName val="RELACION PARTIDAS MONTAÑA"/>
      <sheetName val="ANALISIS DE COSTOS MONTAÑA"/>
      <sheetName val="ACARREOS"/>
      <sheetName val="Materiales"/>
      <sheetName val="Rendimiento  Equipos"/>
      <sheetName val="ANALISIS COLOCACION CALLES"/>
      <sheetName val="ANALISIS COLOCACION CARRETERA"/>
      <sheetName val="ANALISIS HORM. ASF. PG-76"/>
      <sheetName val="ANALISIS HORM. ASFALTICO"/>
      <sheetName val="Materiales + 10%"/>
      <sheetName val="Mano de Obra"/>
      <sheetName val="MANO DE OBRA ESPECIAL"/>
      <sheetName val="Rel. Equipos"/>
      <sheetName val="Rel. Equipo 2"/>
      <sheetName val="ANALISIS COLOCACION CALLES (2)"/>
      <sheetName val="ANALISIS COLOCACION CARRETE (2)"/>
      <sheetName val=" COLOCACION CARRETERA PG-76"/>
      <sheetName val="ANALISIS HORM. ASF. PG-76 (MOD)"/>
      <sheetName val="ANALISIS HORM. ASFALTICO (2)"/>
      <sheetName val="ANALISIS DE COSTOS NORMAL"/>
      <sheetName val="RELACION PARTIDAS NORMAL"/>
    </sheetNames>
    <sheetDataSet>
      <sheetData sheetId="0"/>
      <sheetData sheetId="1"/>
      <sheetData sheetId="2"/>
      <sheetData sheetId="3"/>
      <sheetData sheetId="4"/>
      <sheetData sheetId="5">
        <row r="13">
          <cell r="C13">
            <v>32.19</v>
          </cell>
        </row>
      </sheetData>
      <sheetData sheetId="6"/>
      <sheetData sheetId="7">
        <row r="6">
          <cell r="F6">
            <v>90</v>
          </cell>
        </row>
      </sheetData>
      <sheetData sheetId="8"/>
      <sheetData sheetId="9"/>
      <sheetData sheetId="10"/>
      <sheetData sheetId="11"/>
      <sheetData sheetId="12">
        <row r="41">
          <cell r="D41">
            <v>1725.75</v>
          </cell>
        </row>
      </sheetData>
      <sheetData sheetId="13">
        <row r="26">
          <cell r="G26">
            <v>1372.83</v>
          </cell>
        </row>
      </sheetData>
      <sheetData sheetId="14"/>
      <sheetData sheetId="15">
        <row r="32">
          <cell r="F32">
            <v>2180.29</v>
          </cell>
        </row>
      </sheetData>
      <sheetData sheetId="16">
        <row r="13">
          <cell r="D13">
            <v>1375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Herram"/>
      <sheetName val="Rndmto"/>
      <sheetName val="MOCuadrillas"/>
      <sheetName val="MOJornal"/>
      <sheetName val="Ana"/>
      <sheetName val="Indice"/>
      <sheetName val="Mano de Obra"/>
      <sheetName val="ANALISIS STO DGO"/>
      <sheetName val="Analisis"/>
    </sheetNames>
    <sheetDataSet>
      <sheetData sheetId="0"/>
      <sheetData sheetId="1"/>
      <sheetData sheetId="2"/>
      <sheetData sheetId="3"/>
      <sheetData sheetId="4"/>
      <sheetData sheetId="5">
        <row r="20">
          <cell r="D20">
            <v>576.38</v>
          </cell>
        </row>
        <row r="48">
          <cell r="D48">
            <v>1231.19</v>
          </cell>
        </row>
        <row r="58">
          <cell r="D58">
            <v>984.24</v>
          </cell>
        </row>
        <row r="61">
          <cell r="D61">
            <v>748.16</v>
          </cell>
        </row>
      </sheetData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r"/>
      <sheetName val="Ins"/>
      <sheetName val="Herram"/>
      <sheetName val="Rndmto"/>
      <sheetName val="MOCuadrillas"/>
      <sheetName val="MOJornal"/>
      <sheetName val="Ana"/>
      <sheetName val="Ana-Param"/>
      <sheetName val="Indice"/>
    </sheetNames>
    <sheetDataSet>
      <sheetData sheetId="0" refreshError="1"/>
      <sheetData sheetId="1">
        <row r="1">
          <cell r="F1" t="str">
            <v>GUIA DE ANALISIS DE COSTOS EDIFICACIONES EN SANTO DOMINGO, REP. DOM.</v>
          </cell>
        </row>
        <row r="845">
          <cell r="E845">
            <v>44.3</v>
          </cell>
        </row>
      </sheetData>
      <sheetData sheetId="2">
        <row r="2">
          <cell r="H2" t="str">
            <v>SEP 2017</v>
          </cell>
        </row>
      </sheetData>
      <sheetData sheetId="3" refreshError="1"/>
      <sheetData sheetId="4">
        <row r="21">
          <cell r="D21">
            <v>475.51</v>
          </cell>
        </row>
      </sheetData>
      <sheetData sheetId="5">
        <row r="30">
          <cell r="D30">
            <v>6950</v>
          </cell>
        </row>
        <row r="31">
          <cell r="D31">
            <v>1719.25</v>
          </cell>
        </row>
        <row r="51">
          <cell r="D51">
            <v>1091.6300000000001</v>
          </cell>
        </row>
        <row r="63">
          <cell r="D63">
            <v>626.76</v>
          </cell>
        </row>
      </sheetData>
      <sheetData sheetId="6">
        <row r="8">
          <cell r="M8">
            <v>2307.59</v>
          </cell>
        </row>
        <row r="28">
          <cell r="M28">
            <v>2316.91</v>
          </cell>
        </row>
      </sheetData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Personalizar"/>
      <sheetName val="Hoja1"/>
      <sheetName val="Factura"/>
      <sheetName val="Factura (593)"/>
      <sheetName val="Hoja2"/>
      <sheetName val="Factura (594)"/>
      <sheetName val="Factura (595)"/>
      <sheetName val="Factura (596)"/>
      <sheetName val="Macros"/>
      <sheetName val="ATW"/>
      <sheetName val="Lock"/>
      <sheetName val="TemplateInformation"/>
      <sheetName val="COTIZA~2"/>
    </sheetNames>
    <sheetDataSet>
      <sheetData sheetId="0" refreshError="1"/>
      <sheetData sheetId="1">
        <row r="22">
          <cell r="G22" t="str">
            <v>Tarjeta 1</v>
          </cell>
        </row>
        <row r="23">
          <cell r="G23" t="str">
            <v>Tarjeta 2</v>
          </cell>
        </row>
        <row r="24">
          <cell r="G24" t="str">
            <v>Tarjeta 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Presentacion (3)"/>
      <sheetName val="Hoja Presentacion (2)"/>
      <sheetName val="Hoja Presentacion Plastbau"/>
      <sheetName val="Hoja Presentacion Convencional"/>
      <sheetName val="Hoja Presentacion"/>
      <sheetName val="Analisis Plastbau "/>
      <sheetName val="Plafond Sheetrock "/>
      <sheetName val="Plafond Sheetrock2"/>
      <sheetName val="Plafond Sheetrock suspendido"/>
      <sheetName val="Plafond Sheetrock susp. Antihum"/>
      <sheetName val="VILLA BPB FUNDACION B.N.P."/>
      <sheetName val="Resumen"/>
      <sheetName val="VILLA BPB 2 NIV. SIN MOD. 1 Y 2"/>
      <sheetName val="VILLA BPB 2 NIV. 5,3,y 19"/>
      <sheetName val="VILLA BPB 2 NIV. 4,23,22,21Y20"/>
      <sheetName val="VILLA BPB 3 NIV. 6, 27 Y 25"/>
      <sheetName val="VILLA BPB 3 NIV. 7,9,8,24Y26"/>
      <sheetName val="VILLA BPB 3 NIV. 10 A LA 18 Y28"/>
      <sheetName val="Análisis"/>
      <sheetName val="Insumos"/>
      <sheetName val="Hormigones Bavaro"/>
      <sheetName val="VILLA BPB PLASTBAU 3 niv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Senalizacion"/>
      <sheetName val="A"/>
      <sheetName val="ANALISIS_STO_DGO"/>
      <sheetName val="PRES__BOCA_NUEVA"/>
      <sheetName val="CONTRARO_SEÑALIZACIONES"/>
      <sheetName val="ANALISIS_STO_DGO1"/>
      <sheetName val="PRES__BOCA_NUEVA1"/>
      <sheetName val="CONTRARO_SEÑALIZACIONES1"/>
      <sheetName val="Presup"/>
      <sheetName val="EDIFICIO COUNTERS"/>
      <sheetName val="LISTADO INSUMOS DEL 2000"/>
      <sheetName val="Presup."/>
      <sheetName val="PRESUP. HOSPIT. VERON"/>
      <sheetName val="Resumen Precio Equipos"/>
      <sheetName val="O.M. y Salarios"/>
      <sheetName val="Materiales"/>
      <sheetName val="Insumos"/>
      <sheetName val="Análisis de Precios"/>
      <sheetName val="Resumen"/>
      <sheetName val="Planilla &lt;ENM#5&gt;"/>
      <sheetName val="Resumen Reducciones"/>
      <sheetName val="Planilla..."/>
      <sheetName val="Planilla"/>
      <sheetName val="Amortización"/>
      <sheetName val="Estudios y Diseños"/>
      <sheetName val="&lt;T-0&gt;Sop.Estudios.y.Diseños"/>
      <sheetName val="Otros Indirectos"/>
      <sheetName val="(1)-Trab.Gen"/>
      <sheetName val="1.01"/>
      <sheetName val="1.02"/>
      <sheetName val="1.03"/>
      <sheetName val="1.04"/>
      <sheetName val="1.05"/>
      <sheetName val="(2)-Mov.Tierra"/>
      <sheetName val="2.01"/>
      <sheetName val="2.02"/>
      <sheetName val="2.03"/>
      <sheetName val="&lt;T-1&gt;Sop.Alambradas"/>
      <sheetName val="100.01"/>
      <sheetName val="2.06"/>
      <sheetName val="2.07"/>
      <sheetName val="2.09"/>
      <sheetName val="&lt;T-3&gt;Sop.Exc.Inservible.&amp;.NClas"/>
      <sheetName val="2.10"/>
      <sheetName val="2.11"/>
      <sheetName val="2.12@2.14-116.03"/>
      <sheetName val="Rutas.Acarreo"/>
      <sheetName val="2.15"/>
      <sheetName val="2.16"/>
      <sheetName val="2.17"/>
      <sheetName val="2.18"/>
      <sheetName val="&lt;T-4&gt;Sop.Relleno-(Previo)"/>
      <sheetName val="&lt;T-4&gt;Sop.Relleno-(Acumulado)"/>
      <sheetName val="ajustes de reporte relleno"/>
      <sheetName val="&lt;T-4&gt;Sop.Relleno-(Periodo)"/>
      <sheetName val="&lt;T-5&gt;Sop.Pedraplén"/>
      <sheetName val="2.19"/>
      <sheetName val="2.22"/>
      <sheetName val="PN-2.04"/>
      <sheetName val="&lt;T-7&gt;Sop.Perfilado&amp;Grama"/>
      <sheetName val="2.24"/>
      <sheetName val="2.36"/>
      <sheetName val="Mejoramiento Fundación"/>
      <sheetName val="116.01"/>
      <sheetName val="116.02"/>
      <sheetName val="&lt;T-14&gt;Estabilización.Cal"/>
      <sheetName val="&lt;T-15&gt;Estabilización.Cemento"/>
      <sheetName val="PN-2.06"/>
      <sheetName val="Interferencias-Tuberías"/>
      <sheetName val="128.01"/>
      <sheetName val="&lt;Presup&gt;Tubería.Yuca"/>
      <sheetName val="139.01"/>
      <sheetName val="&lt;Presup&gt;Tub.Haras.Nacionales"/>
      <sheetName val="184.01"/>
      <sheetName val="&lt;Presup&gt;Tubería.Mata.Gorda"/>
      <sheetName val="184.02"/>
      <sheetName val="&lt;Presup&gt;Tubería.El.Aguacate"/>
      <sheetName val="184.03"/>
      <sheetName val="&lt;Presup&gt;Tubería.La.Victoria"/>
      <sheetName val="139.02"/>
      <sheetName val="&lt;Presup&gt;Tubería.Juan.Tomás"/>
      <sheetName val="161.01"/>
      <sheetName val="&lt;Presup&gt;Tubería.Mal.Nombre"/>
      <sheetName val="PN-2.01"/>
      <sheetName val="&lt;Presup&gt;Tubería.Varios.Trabajos"/>
      <sheetName val="(3)-Drenaje"/>
      <sheetName val="Cunetas"/>
      <sheetName val="3.1.02"/>
      <sheetName val="3.1.03"/>
      <sheetName val="150.01"/>
      <sheetName val="150.02"/>
      <sheetName val="162.01"/>
      <sheetName val="Drenaje Subterraneo"/>
      <sheetName val="3.3.01"/>
      <sheetName val="3.3.02"/>
      <sheetName val="Alc.Cajón"/>
      <sheetName val="100.02"/>
      <sheetName val="3.4.1.01"/>
      <sheetName val="3.4.1.02"/>
      <sheetName val="3.4.1.03"/>
      <sheetName val="3.4.1.04"/>
      <sheetName val="3.4.1.05"/>
      <sheetName val="3.4.1.06"/>
      <sheetName val="3.4.1.07"/>
      <sheetName val="3.4.1.08"/>
      <sheetName val="3.4.1.09"/>
      <sheetName val="3.4.1.10"/>
      <sheetName val="3.4.1.11"/>
      <sheetName val="3.4.1.12"/>
      <sheetName val="101.01"/>
      <sheetName val="3.4.1.16"/>
      <sheetName val="3.4.1.17"/>
      <sheetName val="Alc.Tubular"/>
      <sheetName val="3.4.2.01"/>
      <sheetName val="3.4.2.03"/>
      <sheetName val="3.4.2.04"/>
      <sheetName val="3.4.2.06"/>
      <sheetName val="3.4.2.07"/>
      <sheetName val="3.4.2.08"/>
      <sheetName val="3.4.2.09"/>
      <sheetName val="3.4.2.10"/>
      <sheetName val="3.4.2.11"/>
      <sheetName val="3.4.2.12"/>
      <sheetName val="&lt;T-6&gt;Sop.Exc.Rell.Estr.Alcant."/>
      <sheetName val="Colectores"/>
      <sheetName val="119.01"/>
      <sheetName val="119.02"/>
      <sheetName val="119.03"/>
      <sheetName val="119.04"/>
      <sheetName val="119.05"/>
      <sheetName val="119.06"/>
      <sheetName val="119.07"/>
      <sheetName val="119.08"/>
      <sheetName val="119.09"/>
      <sheetName val="129.01"/>
      <sheetName val="&lt;T-8&gt;Sop.Acero.Alcantarillas"/>
      <sheetName val="(4)-Estructuras"/>
      <sheetName val="(Puente)-Mal Nombre"/>
      <sheetName val="4.1.1.01"/>
      <sheetName val="4.1.1.04"/>
      <sheetName val="4.1.1.06"/>
      <sheetName val="4.1.1.08"/>
      <sheetName val="104.01"/>
      <sheetName val="104.02"/>
      <sheetName val="4.1.1.9"/>
      <sheetName val="4.1.1.10"/>
      <sheetName val="4.1.1.11"/>
      <sheetName val="4.1.1.12"/>
      <sheetName val="4.1.1.14"/>
      <sheetName val="4.1.1.15"/>
      <sheetName val="4.1.1.16"/>
      <sheetName val="4.1.1.18"/>
      <sheetName val="4.1.1.21"/>
      <sheetName val="130.01"/>
      <sheetName val="4.1.1.22"/>
      <sheetName val="4.1.1.25"/>
      <sheetName val="4.1.1.26"/>
      <sheetName val="120.01"/>
      <sheetName val="104.03"/>
      <sheetName val="4.1.4.04"/>
      <sheetName val="102.01"/>
      <sheetName val="102.02"/>
      <sheetName val="102.03"/>
      <sheetName val="102.04"/>
      <sheetName val="102.05"/>
      <sheetName val="4.1.4.06"/>
      <sheetName val="4.1.4.08"/>
      <sheetName val="4.1.4.09"/>
      <sheetName val="4.1.4.11"/>
      <sheetName val="4.1.4.18"/>
      <sheetName val="(Puente)-Dajao"/>
      <sheetName val="4.1.4.25"/>
      <sheetName val="106.02"/>
      <sheetName val="113.01"/>
      <sheetName val="113.02"/>
      <sheetName val="113.03"/>
      <sheetName val="106.01"/>
      <sheetName val="121.01"/>
      <sheetName val="121.02"/>
      <sheetName val="131.01"/>
      <sheetName val="131.02"/>
      <sheetName val="140.01"/>
      <sheetName val="140.02"/>
      <sheetName val="145.01"/>
      <sheetName val="145.02"/>
      <sheetName val="145.03"/>
      <sheetName val="145.04"/>
      <sheetName val="145.05"/>
      <sheetName val="163.01"/>
      <sheetName val="(Puente)-Haras Nacionales"/>
      <sheetName val="PN-4.2.2.02"/>
      <sheetName val="151.01"/>
      <sheetName val="4.2.2.02"/>
      <sheetName val="4.2.2.03"/>
      <sheetName val="4.2.2.04"/>
      <sheetName val="4.2.2.10"/>
      <sheetName val="151.02"/>
      <sheetName val="4.2.2.11"/>
      <sheetName val="4.2.2.12"/>
      <sheetName val="4.2.2.13"/>
      <sheetName val="103.01"/>
      <sheetName val="103.02"/>
      <sheetName val="103.03"/>
      <sheetName val="103.04"/>
      <sheetName val="105.01"/>
      <sheetName val="105.02"/>
      <sheetName val="105.03"/>
      <sheetName val="4.2.2.15 "/>
      <sheetName val="4.2.2.16"/>
      <sheetName val="4.2.2.17"/>
      <sheetName val="108.01"/>
      <sheetName val="108.02"/>
      <sheetName val="108.03"/>
      <sheetName val="111.01"/>
      <sheetName val="111.02"/>
      <sheetName val="111.03"/>
      <sheetName val="111.04"/>
      <sheetName val="114.01"/>
      <sheetName val="122.01"/>
      <sheetName val="141.01"/>
      <sheetName val="141.02"/>
      <sheetName val="141.03"/>
      <sheetName val="132.01"/>
      <sheetName val="132.02"/>
      <sheetName val="zapata bordillo-haras"/>
      <sheetName val="(Puente)-Yuca"/>
      <sheetName val="4.1.3.04"/>
      <sheetName val="4.1.3.06"/>
      <sheetName val="4.1.3.07"/>
      <sheetName val="4.1.3.08"/>
      <sheetName val="4.1.3.09"/>
      <sheetName val="112.01"/>
      <sheetName val="112.02"/>
      <sheetName val="112.03"/>
      <sheetName val="112.04"/>
      <sheetName val="112.05"/>
      <sheetName val="112.06"/>
      <sheetName val="112.07"/>
      <sheetName val="4.1.3.01"/>
      <sheetName val="4.1.3.18"/>
      <sheetName val="4.1.3.25"/>
      <sheetName val="123.01"/>
      <sheetName val="123.02"/>
      <sheetName val="123.03"/>
      <sheetName val="133.01"/>
      <sheetName val="142.01"/>
      <sheetName val="142.02"/>
      <sheetName val="146.01"/>
      <sheetName val="146.02"/>
      <sheetName val="146.03"/>
      <sheetName val="146.04"/>
      <sheetName val="152.01"/>
      <sheetName val="152.02"/>
      <sheetName val="164.01"/>
      <sheetName val="zapata.bordillo.losa.Yuca"/>
      <sheetName val="172.01"/>
      <sheetName val="172.02"/>
      <sheetName val="172.03"/>
      <sheetName val="PN-4.1.3.01"/>
      <sheetName val="PN-4.1.3.02"/>
      <sheetName val="PN-4.1.3.03"/>
      <sheetName val="PN-4.1.3.04"/>
      <sheetName val="(Puente)-Cabón"/>
      <sheetName val="4.1.2.06"/>
      <sheetName val="4.1.2.07"/>
      <sheetName val="4.1.2.11"/>
      <sheetName val="4.1.2.18"/>
      <sheetName val="4.1.2.20"/>
      <sheetName val="4.1.2.08"/>
      <sheetName val="4.1.2.25"/>
      <sheetName val="134.01"/>
      <sheetName val="134.02"/>
      <sheetName val="134.03"/>
      <sheetName val="143.01"/>
      <sheetName val="147.01"/>
      <sheetName val="153.01"/>
      <sheetName val="165.01"/>
      <sheetName val="165.02"/>
      <sheetName val="165.03"/>
      <sheetName val="173.01"/>
      <sheetName val="173.02"/>
      <sheetName val="PN-4.1.2.01"/>
      <sheetName val="PN-4.1.2.03"/>
      <sheetName val="PN-4.1.2.04"/>
      <sheetName val="PN-4.1.2.05"/>
      <sheetName val="153.02"/>
      <sheetName val="153.03"/>
      <sheetName val="(Puente)-Tossa"/>
      <sheetName val="4.1.5.04"/>
      <sheetName val="4.1.5.06"/>
      <sheetName val="4.1.5.07"/>
      <sheetName val="4.1.5.08"/>
      <sheetName val="4.1.5.09"/>
      <sheetName val="4.1.5.11"/>
      <sheetName val="154.01"/>
      <sheetName val="154.02"/>
      <sheetName val="135.01"/>
      <sheetName val="135.02"/>
      <sheetName val="135.03"/>
      <sheetName val="135.04"/>
      <sheetName val="135.05"/>
      <sheetName val="166.01"/>
      <sheetName val="174.01"/>
      <sheetName val="174.02"/>
      <sheetName val="174.03"/>
      <sheetName val="PN-4.1.5.03"/>
      <sheetName val="PN-4.1.5.05"/>
      <sheetName val="PN-4.1.5.06"/>
      <sheetName val="PN-4.1.5.07"/>
      <sheetName val="PN-4.1.5.08"/>
      <sheetName val="PN-4.1.5.09"/>
      <sheetName val="PN-4.1.5.11"/>
      <sheetName val="PN-4.1.5.12"/>
      <sheetName val="174.04"/>
      <sheetName val="174.05"/>
      <sheetName val="174.06"/>
      <sheetName val="174.07"/>
      <sheetName val="PN-4.1.5.13"/>
      <sheetName val="(Puente)-Ozama"/>
      <sheetName val="4.1.6.02"/>
      <sheetName val="4.1.6.05"/>
      <sheetName val="4.1.6.07"/>
      <sheetName val="4.1.6.09"/>
      <sheetName val="4.1.6.10"/>
      <sheetName val="&lt;P.U.&gt;Estructura.Puente"/>
      <sheetName val="4.1.6.13"/>
      <sheetName val="4.1.6.17"/>
      <sheetName val="175.01"/>
      <sheetName val="175.02"/>
      <sheetName val="175.03"/>
      <sheetName val="175.04"/>
      <sheetName val="PN-4.1.6.03"/>
      <sheetName val="175.05"/>
      <sheetName val="144.01"/>
      <sheetName val="144.02"/>
      <sheetName val="144.03"/>
      <sheetName val="155.01"/>
      <sheetName val="155.02"/>
      <sheetName val="155.03"/>
      <sheetName val="PN-4.1.6.06"/>
      <sheetName val="PN-4.1.6.09@PN-4.1.6.11"/>
      <sheetName val="PN-4.1.6.14"/>
      <sheetName val="(Puente)-Juan Tomas"/>
      <sheetName val="156.01"/>
      <sheetName val="156.02"/>
      <sheetName val="167.01"/>
      <sheetName val="176.01"/>
      <sheetName val="176.02"/>
      <sheetName val="176.03"/>
      <sheetName val="176.04"/>
      <sheetName val="176.05"/>
      <sheetName val="176.06"/>
      <sheetName val="176.07"/>
      <sheetName val="176.08"/>
      <sheetName val="176.09"/>
      <sheetName val="176.10"/>
      <sheetName val="176.11"/>
      <sheetName val="176.12"/>
      <sheetName val="PN-4.1.7.04"/>
      <sheetName val="PN-4.1.7.05"/>
      <sheetName val="PN-4.1.7.06"/>
      <sheetName val="PN-4.1.7.09"/>
      <sheetName val="PN-4.1.7.10"/>
      <sheetName val="PN-4.1.7.11"/>
      <sheetName val="PN-4.1.7.12"/>
      <sheetName val="PN-4.1.7.14"/>
      <sheetName val="PN-4.1.7.20"/>
      <sheetName val="PN-4.1.7.29"/>
      <sheetName val="(Distribuidor)-Punta-Yamasá"/>
      <sheetName val="4.2.1.05"/>
      <sheetName val="4.2.1.17"/>
      <sheetName val="4.2.1.10 "/>
      <sheetName val="4.2.1.11"/>
      <sheetName val="4.2.1.13"/>
      <sheetName val="115.01"/>
      <sheetName val="115.02"/>
      <sheetName val="115.03"/>
      <sheetName val="115.04"/>
      <sheetName val="115.05"/>
      <sheetName val="115.06"/>
      <sheetName val="115.07"/>
      <sheetName val="115.08"/>
      <sheetName val="124.01"/>
      <sheetName val="124.02"/>
      <sheetName val="124.03"/>
      <sheetName val="124.04"/>
      <sheetName val="124.05"/>
      <sheetName val="148.01"/>
      <sheetName val="148.02"/>
      <sheetName val="157.01"/>
      <sheetName val="157.02"/>
      <sheetName val="PN-4.2.1.03"/>
      <sheetName val="PN-4.2.1.05"/>
      <sheetName val="PN-4.2.1.08"/>
      <sheetName val="4.2.1.16"/>
      <sheetName val="4.2.1.21"/>
      <sheetName val="4.2.1.29"/>
      <sheetName val="4.2.1.30"/>
      <sheetName val="registros punta"/>
      <sheetName val="(Distribuidor)-La Victoria"/>
      <sheetName val="4.2.4.10"/>
      <sheetName val="4.2.4.04"/>
      <sheetName val="4.2.4.11"/>
      <sheetName val="4.2.4.15"/>
      <sheetName val="4.2.4.16"/>
      <sheetName val="4.2.4.13"/>
      <sheetName val="125.01"/>
      <sheetName val="125.02"/>
      <sheetName val="177.01"/>
      <sheetName val="177.02"/>
      <sheetName val="177.03"/>
      <sheetName val="177.04"/>
      <sheetName val="177.05"/>
      <sheetName val="177.06"/>
      <sheetName val="177.07"/>
      <sheetName val="158.01"/>
      <sheetName val="158.02"/>
      <sheetName val="158.03"/>
      <sheetName val="158.04"/>
      <sheetName val="158.05"/>
      <sheetName val="(Distribuidor)-Carre.Samaná"/>
      <sheetName val="4.2.5.01"/>
      <sheetName val="4.2.5.03"/>
      <sheetName val="4.2.5.11"/>
      <sheetName val="4.2.5.12"/>
      <sheetName val="4.2.5.13"/>
      <sheetName val="4.2.5.14"/>
      <sheetName val="178.01"/>
      <sheetName val="178.02"/>
      <sheetName val="178.03"/>
      <sheetName val="178.04"/>
      <sheetName val="178.05"/>
      <sheetName val="PN-4.2.5.04"/>
      <sheetName val="PN-4.2.5.08"/>
      <sheetName val="PN-4.2.5.12"/>
      <sheetName val="PN-4.2.5.15"/>
      <sheetName val="(Paso Inferior)-La Victoria"/>
      <sheetName val="4.3.2.10"/>
      <sheetName val="4.3.2.11"/>
      <sheetName val="4.3.2.12"/>
      <sheetName val="4.3.2.14"/>
      <sheetName val="4.3.2.15"/>
      <sheetName val="4.3.2.18"/>
      <sheetName val="4.3.2.21"/>
      <sheetName val="4.3.2.22"/>
      <sheetName val="(Paso Inferior)-Mata Mamón"/>
      <sheetName val="4.3.3.10"/>
      <sheetName val="4.3.3.11"/>
      <sheetName val="4.3.3.12"/>
      <sheetName val="4.3.3.14"/>
      <sheetName val="4.3.3.18"/>
      <sheetName val="4.3.3.21"/>
      <sheetName val="4.3.3.22"/>
      <sheetName val="(Paso Inferior)-Yabacao"/>
      <sheetName val="136.01"/>
      <sheetName val="136.02"/>
      <sheetName val="136.03"/>
      <sheetName val="136.04"/>
      <sheetName val="149.01"/>
      <sheetName val="136.05"/>
      <sheetName val="(Puente)-Provisional Ozama "/>
      <sheetName val="117.01"/>
      <sheetName val="117.02"/>
      <sheetName val="117.03"/>
      <sheetName val="117.04"/>
      <sheetName val="(Paso Inferior) El Aguacate"/>
      <sheetName val="(Paso Inferior)-Los Rojas"/>
      <sheetName val="159.01"/>
      <sheetName val="159.02"/>
      <sheetName val="159.03"/>
      <sheetName val="159.04"/>
      <sheetName val="168.01"/>
      <sheetName val="168.02"/>
      <sheetName val="168.03"/>
      <sheetName val="179.01"/>
      <sheetName val="PN-4.3.6.06"/>
      <sheetName val="(Paso Inferior)-El Aguacate"/>
      <sheetName val="169.01"/>
      <sheetName val="169.02"/>
      <sheetName val="Aguacate-.01"/>
      <sheetName val="169.03"/>
      <sheetName val="169.04"/>
      <sheetName val="180.01"/>
      <sheetName val="170.01"/>
      <sheetName val="170.02"/>
      <sheetName val="PN-4.3.5.03"/>
      <sheetName val="PN-4.3.5.04"/>
      <sheetName val="PN-4.3.5.05"/>
      <sheetName val="(Paso Inferior)-Mal Nombre"/>
      <sheetName val="170.03"/>
      <sheetName val="170.04"/>
      <sheetName val="181.01"/>
      <sheetName val="181.02"/>
      <sheetName val="117.05"/>
      <sheetName val="117.06"/>
      <sheetName val="126.01"/>
      <sheetName val="126.02"/>
      <sheetName val="137.01"/>
      <sheetName val="&lt;T-12&gt;Sop.Pedrap.Puente.Prov."/>
      <sheetName val="PN-4.3.1.03"/>
      <sheetName val="PN-4.3.1.05"/>
      <sheetName val="PN-4.3.1.07"/>
      <sheetName val="&lt;T-9&gt;Sop.Pilotes"/>
      <sheetName val="&lt;T-10&gt;Sop.Acero.Puentes"/>
      <sheetName val="Misceláneos-Estr."/>
      <sheetName val="182.01"/>
      <sheetName val="&lt;P.U.&gt;Acero.Refuerzo"/>
      <sheetName val="&lt;P.U.&gt;Pretensado.Cable.Acero"/>
      <sheetName val="Wick.Drains-Geopier"/>
      <sheetName val="109.01"/>
      <sheetName val="118.01"/>
      <sheetName val="118.02"/>
      <sheetName val="127.01"/>
      <sheetName val="171.01@171.03"/>
      <sheetName val="127.02"/>
      <sheetName val="127.03"/>
      <sheetName val="138.01"/>
      <sheetName val="&lt;T-13&gt;Drenes.Verticales"/>
      <sheetName val="&lt;T-16&gt;Pre-Perforación.Drenes"/>
      <sheetName val="&lt;T-17&gt;Columna.de.Grava"/>
      <sheetName val="&lt;T-18&gt;Columna.Grava.Terravanza"/>
      <sheetName val="Peaje"/>
      <sheetName val="4.4.02"/>
      <sheetName val="PN-4.4.01"/>
      <sheetName val="PN-4.4.02"/>
      <sheetName val="(5)-Estructura.de.Pavimento"/>
      <sheetName val="5.01"/>
      <sheetName val="5.02"/>
      <sheetName val="5.03@5.06"/>
      <sheetName val="5.07@5.10"/>
      <sheetName val="5.11"/>
      <sheetName val="5.12"/>
      <sheetName val="5.13"/>
      <sheetName val="5.14"/>
      <sheetName val="5.15"/>
      <sheetName val="&lt;T-2&gt;Acopio.Base.Planta.Indio"/>
      <sheetName val="&lt;P.U.&gt;Base.Estabilizada"/>
      <sheetName val="5.16@5.19"/>
      <sheetName val="160.01"/>
      <sheetName val="160.02"/>
      <sheetName val="183.01"/>
      <sheetName val="183.02"/>
      <sheetName val="PN-5.01"/>
      <sheetName val="PN-5.03"/>
      <sheetName val="PN-5.04"/>
      <sheetName val="PN-5.05"/>
      <sheetName val="&lt;T-19&gt;Sop.SubBase"/>
      <sheetName val="&lt;T-20&gt;Sop.Base"/>
      <sheetName val="&lt;T-21&gt;Sop.Asfalto"/>
      <sheetName val="(6)-Terminaciones"/>
      <sheetName val="6.2.01"/>
      <sheetName val="6.3.01"/>
      <sheetName val="6.3.02"/>
      <sheetName val="6.3.03"/>
      <sheetName val="6.3.04"/>
      <sheetName val="6.3.05"/>
      <sheetName val="6.3.19"/>
      <sheetName val="6.3.20"/>
      <sheetName val="6.3.21"/>
      <sheetName val="6.1.01 Contenes"/>
      <sheetName val="6.1.02 Bordillos"/>
      <sheetName val="6.1.03 Aceras Hormigon "/>
      <sheetName val="6.1.04Relleno Acera"/>
      <sheetName val="Paisajismo"/>
      <sheetName val="Iluminacion Vial"/>
      <sheetName val="(7)-Electrificación e ilum."/>
      <sheetName val="7.01"/>
      <sheetName val="7.02"/>
      <sheetName val="(Reembolsables)-Militares"/>
      <sheetName val="107.01"/>
      <sheetName val="185.01"/>
      <sheetName val="&lt;T-11&gt;Sop.Militares"/>
      <sheetName val="(Reembolsables)-Interf.Electric"/>
      <sheetName val="186.01"/>
      <sheetName val="Pres. Interferencia Electrica"/>
      <sheetName val="(110)-Puente.Provisional"/>
      <sheetName val="110.01"/>
      <sheetName val="x1-relleno prueba"/>
      <sheetName val="&lt;x1&gt;Relleno.Prueba.Avenida"/>
      <sheetName val="&lt;Estatus Proyecto&gt;"/>
      <sheetName val="TC-C27"/>
      <sheetName val="EX-V28"/>
      <sheetName val="RV-C13"/>
      <sheetName val="RV-C28"/>
      <sheetName val="EXC. QMC"/>
      <sheetName val="RV-H27"/>
      <sheetName val="EX-C36"/>
      <sheetName val="CF-C12"/>
      <sheetName val="EX-C37"/>
      <sheetName val="EX-C20"/>
      <sheetName val="EX-C24"/>
      <sheetName val="TRACT.MINA"/>
      <sheetName val="EX-C38"/>
      <sheetName val="EX-C27"/>
      <sheetName val="EX-C42"/>
      <sheetName val="% Ralenti CF-C12."/>
      <sheetName val="% Ralenti EXC."/>
      <sheetName val="% Ralenti EXC. (2)"/>
      <sheetName val="REND."/>
      <sheetName val="Produccion"/>
      <sheetName val="trac"/>
      <sheetName val="T. HORA"/>
      <sheetName val="Base de Dato"/>
      <sheetName val="Precio"/>
      <sheetName val="ANALISIS_STO_DGO2"/>
      <sheetName val="PRES__BOCA_NUEVA2"/>
      <sheetName val="CONTRARO_SEÑALIZACIONES2"/>
      <sheetName val="EDIFICIO_COUNTERS"/>
      <sheetName val="LISTADO_INSUMOS_DEL_2000"/>
      <sheetName val="Presup_"/>
      <sheetName val="Análisis_de_Precios"/>
      <sheetName val="Resumen_Precio_Equipos"/>
      <sheetName val="O_M__y_Salarios"/>
      <sheetName val="ANALISIS_STO_DGO3"/>
      <sheetName val="PRES__BOCA_NUEVA3"/>
      <sheetName val="CONTRARO_SEÑALIZACIONES3"/>
      <sheetName val="EDIFICIO_COUNTERS1"/>
      <sheetName val="LISTADO_INSUMOS_DEL_20001"/>
      <sheetName val="Presup_1"/>
      <sheetName val="Analisis de precios SURFACE"/>
      <sheetName val="Sheet1"/>
      <sheetName val="Sheet2"/>
      <sheetName val="Sheet3"/>
      <sheetName val="Los Ángeles (Fase II)"/>
      <sheetName val="MANO DE OBRA"/>
      <sheetName val="ANALISIS_STO_DGO4"/>
      <sheetName val="PRES__BOCA_NUEVA4"/>
      <sheetName val="CONTRARO_SEÑALIZACIONES4"/>
      <sheetName val="EDIFICIO_COUNTERS2"/>
      <sheetName val="Presup_2"/>
      <sheetName val="LISTADO_INSUMOS_DEL_20002"/>
      <sheetName val="Análisis_de_Precios1"/>
      <sheetName val="Resumen_Precio_Equipos1"/>
      <sheetName val="O_M__y_Salarios1"/>
      <sheetName val="PRESUP__HOSPIT__VERON"/>
      <sheetName val="Planilla_&lt;ENM#5&gt;"/>
      <sheetName val="Resumen_Reducciones"/>
      <sheetName val="Planilla___"/>
      <sheetName val="Estudios_y_Diseños"/>
      <sheetName val="&lt;T-0&gt;Sop_Estudios_y_Diseños"/>
      <sheetName val="Otros_Indirectos"/>
      <sheetName val="(1)-Trab_Gen"/>
      <sheetName val="1_01"/>
      <sheetName val="1_02"/>
      <sheetName val="1_03"/>
      <sheetName val="1_04"/>
      <sheetName val="1_05"/>
      <sheetName val="(2)-Mov_Tierra"/>
      <sheetName val="2_01"/>
      <sheetName val="2_02"/>
      <sheetName val="2_03"/>
      <sheetName val="&lt;T-1&gt;Sop_Alambradas"/>
      <sheetName val="100_01"/>
      <sheetName val="2_06"/>
      <sheetName val="2_07"/>
      <sheetName val="2_09"/>
      <sheetName val="&lt;T-3&gt;Sop_Exc_Inservible_&amp;_NClas"/>
      <sheetName val="2_10"/>
      <sheetName val="2_11"/>
      <sheetName val="2_12@2_14-116_03"/>
      <sheetName val="Rutas_Acarreo"/>
      <sheetName val="2_15"/>
      <sheetName val="2_16"/>
      <sheetName val="2_17"/>
      <sheetName val="2_18"/>
      <sheetName val="&lt;T-4&gt;Sop_Relleno-(Previo)"/>
      <sheetName val="&lt;T-4&gt;Sop_Relleno-(Acumulado)"/>
      <sheetName val="ajustes_de_reporte_relleno"/>
      <sheetName val="&lt;T-4&gt;Sop_Relleno-(Periodo)"/>
      <sheetName val="&lt;T-5&gt;Sop_Pedraplén"/>
      <sheetName val="2_19"/>
      <sheetName val="2_22"/>
      <sheetName val="PN-2_04"/>
      <sheetName val="&lt;T-7&gt;Sop_Perfilado&amp;Grama"/>
      <sheetName val="2_24"/>
      <sheetName val="2_36"/>
      <sheetName val="Mejoramiento_Fundación"/>
      <sheetName val="116_01"/>
      <sheetName val="116_02"/>
      <sheetName val="&lt;T-14&gt;Estabilización_Cal"/>
      <sheetName val="&lt;T-15&gt;Estabilización_Cemento"/>
      <sheetName val="PN-2_06"/>
      <sheetName val="128_01"/>
      <sheetName val="&lt;Presup&gt;Tubería_Yuca"/>
      <sheetName val="139_01"/>
      <sheetName val="&lt;Presup&gt;Tub_Haras_Nacionales"/>
      <sheetName val="184_01"/>
      <sheetName val="&lt;Presup&gt;Tubería_Mata_Gorda"/>
      <sheetName val="184_02"/>
      <sheetName val="&lt;Presup&gt;Tubería_El_Aguacate"/>
      <sheetName val="184_03"/>
      <sheetName val="&lt;Presup&gt;Tubería_La_Victoria"/>
      <sheetName val="139_02"/>
      <sheetName val="&lt;Presup&gt;Tubería_Juan_Tomás"/>
      <sheetName val="161_01"/>
      <sheetName val="&lt;Presup&gt;Tubería_Mal_Nombre"/>
      <sheetName val="PN-2_01"/>
      <sheetName val="&lt;Presup&gt;Tubería_Varios_Trabajos"/>
      <sheetName val="3_1_02"/>
      <sheetName val="3_1_03"/>
      <sheetName val="150_01"/>
      <sheetName val="150_02"/>
      <sheetName val="162_01"/>
      <sheetName val="Drenaje_Subterraneo"/>
      <sheetName val="3_3_01"/>
      <sheetName val="3_3_02"/>
      <sheetName val="Alc_Cajón"/>
      <sheetName val="100_02"/>
      <sheetName val="3_4_1_01"/>
      <sheetName val="3_4_1_02"/>
      <sheetName val="3_4_1_03"/>
      <sheetName val="3_4_1_04"/>
      <sheetName val="3_4_1_05"/>
      <sheetName val="3_4_1_06"/>
      <sheetName val="3_4_1_07"/>
      <sheetName val="3_4_1_08"/>
      <sheetName val="3_4_1_09"/>
      <sheetName val="3_4_1_10"/>
      <sheetName val="3_4_1_11"/>
      <sheetName val="3_4_1_12"/>
      <sheetName val="101_01"/>
      <sheetName val="3_4_1_16"/>
      <sheetName val="3_4_1_17"/>
      <sheetName val="Alc_Tubular"/>
      <sheetName val="3_4_2_01"/>
      <sheetName val="3_4_2_03"/>
      <sheetName val="3_4_2_04"/>
      <sheetName val="3_4_2_06"/>
      <sheetName val="3_4_2_07"/>
      <sheetName val="3_4_2_08"/>
      <sheetName val="3_4_2_09"/>
      <sheetName val="3_4_2_10"/>
      <sheetName val="3_4_2_11"/>
      <sheetName val="3_4_2_12"/>
      <sheetName val="&lt;T-6&gt;Sop_Exc_Rell_Estr_Alcant_"/>
      <sheetName val="119_01"/>
      <sheetName val="119_02"/>
      <sheetName val="119_03"/>
      <sheetName val="119_04"/>
      <sheetName val="119_05"/>
      <sheetName val="119_06"/>
      <sheetName val="119_07"/>
      <sheetName val="119_08"/>
      <sheetName val="119_09"/>
      <sheetName val="129_01"/>
      <sheetName val="&lt;T-8&gt;Sop_Acero_Alcantarillas"/>
      <sheetName val="(Puente)-Mal_Nombre"/>
      <sheetName val="4_1_1_01"/>
      <sheetName val="4_1_1_04"/>
      <sheetName val="4_1_1_06"/>
      <sheetName val="4_1_1_08"/>
      <sheetName val="104_01"/>
      <sheetName val="104_02"/>
      <sheetName val="4_1_1_9"/>
      <sheetName val="4_1_1_10"/>
      <sheetName val="4_1_1_11"/>
      <sheetName val="4_1_1_12"/>
      <sheetName val="4_1_1_14"/>
      <sheetName val="4_1_1_15"/>
      <sheetName val="4_1_1_16"/>
      <sheetName val="4_1_1_18"/>
      <sheetName val="4_1_1_21"/>
      <sheetName val="130_01"/>
      <sheetName val="4_1_1_22"/>
      <sheetName val="4_1_1_25"/>
      <sheetName val="4_1_1_26"/>
      <sheetName val="120_01"/>
      <sheetName val="104_03"/>
      <sheetName val="4_1_4_04"/>
      <sheetName val="102_01"/>
      <sheetName val="102_02"/>
      <sheetName val="102_03"/>
      <sheetName val="102_04"/>
      <sheetName val="102_05"/>
      <sheetName val="4_1_4_06"/>
      <sheetName val="4_1_4_08"/>
      <sheetName val="4_1_4_09"/>
      <sheetName val="4_1_4_11"/>
      <sheetName val="4_1_4_18"/>
      <sheetName val="4_1_4_25"/>
      <sheetName val="106_02"/>
      <sheetName val="113_01"/>
      <sheetName val="113_02"/>
      <sheetName val="113_03"/>
      <sheetName val="106_01"/>
      <sheetName val="121_01"/>
      <sheetName val="121_02"/>
      <sheetName val="131_01"/>
      <sheetName val="131_02"/>
      <sheetName val="140_01"/>
      <sheetName val="140_02"/>
      <sheetName val="145_01"/>
      <sheetName val="145_02"/>
      <sheetName val="145_03"/>
      <sheetName val="145_04"/>
      <sheetName val="145_05"/>
      <sheetName val="163_01"/>
      <sheetName val="(Puente)-Haras_Nacionales"/>
      <sheetName val="PN-4_2_2_02"/>
      <sheetName val="151_01"/>
      <sheetName val="4_2_2_02"/>
      <sheetName val="4_2_2_03"/>
      <sheetName val="4_2_2_04"/>
      <sheetName val="4_2_2_10"/>
      <sheetName val="151_02"/>
      <sheetName val="4_2_2_11"/>
      <sheetName val="4_2_2_12"/>
      <sheetName val="4_2_2_13"/>
      <sheetName val="103_01"/>
      <sheetName val="103_02"/>
      <sheetName val="103_03"/>
      <sheetName val="103_04"/>
      <sheetName val="105_01"/>
      <sheetName val="105_02"/>
      <sheetName val="105_03"/>
      <sheetName val="4_2_2_15_"/>
      <sheetName val="4_2_2_16"/>
      <sheetName val="4_2_2_17"/>
      <sheetName val="108_01"/>
      <sheetName val="108_02"/>
      <sheetName val="108_03"/>
      <sheetName val="111_01"/>
      <sheetName val="111_02"/>
      <sheetName val="111_03"/>
      <sheetName val="111_04"/>
      <sheetName val="114_01"/>
      <sheetName val="122_01"/>
      <sheetName val="141_01"/>
      <sheetName val="141_02"/>
      <sheetName val="141_03"/>
      <sheetName val="132_01"/>
      <sheetName val="132_02"/>
      <sheetName val="zapata_bordillo-haras"/>
      <sheetName val="4_1_3_04"/>
      <sheetName val="4_1_3_06"/>
      <sheetName val="4_1_3_07"/>
      <sheetName val="4_1_3_08"/>
      <sheetName val="4_1_3_09"/>
      <sheetName val="112_01"/>
      <sheetName val="112_02"/>
      <sheetName val="112_03"/>
      <sheetName val="112_04"/>
      <sheetName val="112_05"/>
      <sheetName val="112_06"/>
      <sheetName val="112_07"/>
      <sheetName val="4_1_3_01"/>
      <sheetName val="4_1_3_18"/>
      <sheetName val="4_1_3_25"/>
      <sheetName val="123_01"/>
      <sheetName val="123_02"/>
      <sheetName val="123_03"/>
      <sheetName val="133_01"/>
      <sheetName val="142_01"/>
      <sheetName val="142_02"/>
      <sheetName val="146_01"/>
      <sheetName val="146_02"/>
      <sheetName val="146_03"/>
      <sheetName val="146_04"/>
      <sheetName val="152_01"/>
      <sheetName val="152_02"/>
      <sheetName val="164_01"/>
      <sheetName val="zapata_bordillo_losa_Yuca"/>
      <sheetName val="172_01"/>
      <sheetName val="172_02"/>
      <sheetName val="172_03"/>
      <sheetName val="PN-4_1_3_01"/>
      <sheetName val="PN-4_1_3_02"/>
      <sheetName val="PN-4_1_3_03"/>
      <sheetName val="PN-4_1_3_04"/>
      <sheetName val="4_1_2_06"/>
      <sheetName val="4_1_2_07"/>
      <sheetName val="4_1_2_11"/>
      <sheetName val="4_1_2_18"/>
      <sheetName val="4_1_2_20"/>
      <sheetName val="4_1_2_08"/>
      <sheetName val="4_1_2_25"/>
      <sheetName val="134_01"/>
      <sheetName val="134_02"/>
      <sheetName val="134_03"/>
      <sheetName val="143_01"/>
      <sheetName val="147_01"/>
      <sheetName val="153_01"/>
      <sheetName val="165_01"/>
      <sheetName val="165_02"/>
      <sheetName val="165_03"/>
      <sheetName val="173_01"/>
      <sheetName val="173_02"/>
      <sheetName val="PN-4_1_2_01"/>
      <sheetName val="PN-4_1_2_03"/>
      <sheetName val="PN-4_1_2_04"/>
      <sheetName val="PN-4_1_2_05"/>
      <sheetName val="153_02"/>
      <sheetName val="153_03"/>
      <sheetName val="4_1_5_04"/>
      <sheetName val="4_1_5_06"/>
      <sheetName val="4_1_5_07"/>
      <sheetName val="4_1_5_08"/>
      <sheetName val="4_1_5_09"/>
      <sheetName val="4_1_5_11"/>
      <sheetName val="154_01"/>
      <sheetName val="154_02"/>
      <sheetName val="135_01"/>
      <sheetName val="135_02"/>
      <sheetName val="135_03"/>
      <sheetName val="135_04"/>
      <sheetName val="135_05"/>
      <sheetName val="166_01"/>
      <sheetName val="174_01"/>
      <sheetName val="174_02"/>
      <sheetName val="174_03"/>
      <sheetName val="PN-4_1_5_03"/>
      <sheetName val="PN-4_1_5_05"/>
      <sheetName val="PN-4_1_5_06"/>
      <sheetName val="PN-4_1_5_07"/>
      <sheetName val="PN-4_1_5_08"/>
      <sheetName val="PN-4_1_5_09"/>
      <sheetName val="PN-4_1_5_11"/>
      <sheetName val="PN-4_1_5_12"/>
      <sheetName val="174_04"/>
      <sheetName val="174_05"/>
      <sheetName val="174_06"/>
      <sheetName val="174_07"/>
      <sheetName val="PN-4_1_5_13"/>
      <sheetName val="4_1_6_02"/>
      <sheetName val="4_1_6_05"/>
      <sheetName val="4_1_6_07"/>
      <sheetName val="4_1_6_09"/>
      <sheetName val="4_1_6_10"/>
      <sheetName val="&lt;P_U_&gt;Estructura_Puente"/>
      <sheetName val="4_1_6_13"/>
      <sheetName val="4_1_6_17"/>
      <sheetName val="175_01"/>
      <sheetName val="175_02"/>
      <sheetName val="175_03"/>
      <sheetName val="175_04"/>
      <sheetName val="PN-4_1_6_03"/>
      <sheetName val="175_05"/>
      <sheetName val="144_01"/>
      <sheetName val="144_02"/>
      <sheetName val="144_03"/>
      <sheetName val="155_01"/>
      <sheetName val="155_02"/>
      <sheetName val="155_03"/>
      <sheetName val="PN-4_1_6_06"/>
      <sheetName val="PN-4_1_6_09@PN-4_1_6_11"/>
      <sheetName val="PN-4_1_6_14"/>
      <sheetName val="(Puente)-Juan_Tomas"/>
      <sheetName val="156_01"/>
      <sheetName val="156_02"/>
      <sheetName val="167_01"/>
      <sheetName val="176_01"/>
      <sheetName val="176_02"/>
      <sheetName val="176_03"/>
      <sheetName val="176_04"/>
      <sheetName val="176_05"/>
      <sheetName val="176_06"/>
      <sheetName val="176_07"/>
      <sheetName val="176_08"/>
      <sheetName val="176_09"/>
      <sheetName val="176_10"/>
      <sheetName val="176_11"/>
      <sheetName val="176_12"/>
      <sheetName val="PN-4_1_7_04"/>
      <sheetName val="PN-4_1_7_05"/>
      <sheetName val="PN-4_1_7_06"/>
      <sheetName val="PN-4_1_7_09"/>
      <sheetName val="PN-4_1_7_10"/>
      <sheetName val="PN-4_1_7_11"/>
      <sheetName val="PN-4_1_7_12"/>
      <sheetName val="PN-4_1_7_14"/>
      <sheetName val="PN-4_1_7_20"/>
      <sheetName val="PN-4_1_7_29"/>
      <sheetName val="4_2_1_05"/>
      <sheetName val="4_2_1_17"/>
      <sheetName val="4_2_1_10_"/>
      <sheetName val="4_2_1_11"/>
      <sheetName val="4_2_1_13"/>
      <sheetName val="115_01"/>
      <sheetName val="115_02"/>
      <sheetName val="115_03"/>
      <sheetName val="115_04"/>
      <sheetName val="115_05"/>
      <sheetName val="115_06"/>
      <sheetName val="115_07"/>
      <sheetName val="115_08"/>
      <sheetName val="124_01"/>
      <sheetName val="124_02"/>
      <sheetName val="124_03"/>
      <sheetName val="124_04"/>
      <sheetName val="124_05"/>
      <sheetName val="148_01"/>
      <sheetName val="148_02"/>
      <sheetName val="157_01"/>
      <sheetName val="157_02"/>
      <sheetName val="PN-4_2_1_03"/>
      <sheetName val="PN-4_2_1_05"/>
      <sheetName val="PN-4_2_1_08"/>
      <sheetName val="4_2_1_16"/>
      <sheetName val="4_2_1_21"/>
      <sheetName val="4_2_1_29"/>
      <sheetName val="4_2_1_30"/>
      <sheetName val="registros_punta"/>
      <sheetName val="(Distribuidor)-La_Victoria"/>
      <sheetName val="4_2_4_10"/>
      <sheetName val="4_2_4_04"/>
      <sheetName val="4_2_4_11"/>
      <sheetName val="4_2_4_15"/>
      <sheetName val="4_2_4_16"/>
      <sheetName val="4_2_4_13"/>
      <sheetName val="125_01"/>
      <sheetName val="125_02"/>
      <sheetName val="177_01"/>
      <sheetName val="177_02"/>
      <sheetName val="177_03"/>
      <sheetName val="177_04"/>
      <sheetName val="177_05"/>
      <sheetName val="177_06"/>
      <sheetName val="177_07"/>
      <sheetName val="158_01"/>
      <sheetName val="158_02"/>
      <sheetName val="158_03"/>
      <sheetName val="158_04"/>
      <sheetName val="158_05"/>
      <sheetName val="(Distribuidor)-Carre_Samaná"/>
      <sheetName val="4_2_5_01"/>
      <sheetName val="4_2_5_03"/>
      <sheetName val="4_2_5_11"/>
      <sheetName val="4_2_5_12"/>
      <sheetName val="4_2_5_13"/>
      <sheetName val="4_2_5_14"/>
      <sheetName val="178_01"/>
      <sheetName val="178_02"/>
      <sheetName val="178_03"/>
      <sheetName val="178_04"/>
      <sheetName val="178_05"/>
      <sheetName val="PN-4_2_5_04"/>
      <sheetName val="PN-4_2_5_08"/>
      <sheetName val="PN-4_2_5_12"/>
      <sheetName val="PN-4_2_5_15"/>
      <sheetName val="(Paso_Inferior)-La_Victoria"/>
      <sheetName val="4_3_2_10"/>
      <sheetName val="4_3_2_11"/>
      <sheetName val="4_3_2_12"/>
      <sheetName val="4_3_2_14"/>
      <sheetName val="4_3_2_15"/>
      <sheetName val="4_3_2_18"/>
      <sheetName val="4_3_2_21"/>
      <sheetName val="4_3_2_22"/>
      <sheetName val="(Paso_Inferior)-Mata_Mamón"/>
      <sheetName val="4_3_3_10"/>
      <sheetName val="4_3_3_11"/>
      <sheetName val="4_3_3_12"/>
      <sheetName val="4_3_3_14"/>
      <sheetName val="4_3_3_18"/>
      <sheetName val="4_3_3_21"/>
      <sheetName val="4_3_3_22"/>
      <sheetName val="(Paso_Inferior)-Yabacao"/>
      <sheetName val="136_01"/>
      <sheetName val="136_02"/>
      <sheetName val="136_03"/>
      <sheetName val="136_04"/>
      <sheetName val="149_01"/>
      <sheetName val="136_05"/>
      <sheetName val="(Puente)-Provisional_Ozama_"/>
      <sheetName val="117_01"/>
      <sheetName val="117_02"/>
      <sheetName val="117_03"/>
      <sheetName val="117_04"/>
      <sheetName val="(Paso_Inferior)_El_Aguacate"/>
      <sheetName val="(Paso_Inferior)-Los_Rojas"/>
      <sheetName val="159_01"/>
      <sheetName val="159_02"/>
      <sheetName val="159_03"/>
      <sheetName val="159_04"/>
      <sheetName val="168_01"/>
      <sheetName val="168_02"/>
      <sheetName val="168_03"/>
      <sheetName val="179_01"/>
      <sheetName val="PN-4_3_6_06"/>
      <sheetName val="(Paso_Inferior)-El_Aguacate"/>
      <sheetName val="169_01"/>
      <sheetName val="169_02"/>
      <sheetName val="Aguacate-_01"/>
      <sheetName val="169_03"/>
      <sheetName val="169_04"/>
      <sheetName val="180_01"/>
      <sheetName val="170_01"/>
      <sheetName val="170_02"/>
      <sheetName val="PN-4_3_5_03"/>
      <sheetName val="PN-4_3_5_04"/>
      <sheetName val="PN-4_3_5_05"/>
      <sheetName val="(Paso_Inferior)-Mal_Nombre"/>
      <sheetName val="170_03"/>
      <sheetName val="170_04"/>
      <sheetName val="181_01"/>
      <sheetName val="181_02"/>
      <sheetName val="117_05"/>
      <sheetName val="117_06"/>
      <sheetName val="126_01"/>
      <sheetName val="126_02"/>
      <sheetName val="137_01"/>
      <sheetName val="&lt;T-12&gt;Sop_Pedrap_Puente_Prov_"/>
      <sheetName val="PN-4_3_1_03"/>
      <sheetName val="PN-4_3_1_05"/>
      <sheetName val="PN-4_3_1_07"/>
      <sheetName val="&lt;T-9&gt;Sop_Pilotes"/>
      <sheetName val="&lt;T-10&gt;Sop_Acero_Puentes"/>
      <sheetName val="Misceláneos-Estr_"/>
      <sheetName val="182_01"/>
      <sheetName val="&lt;P_U_&gt;Acero_Refuerzo"/>
      <sheetName val="&lt;P_U_&gt;Pretensado_Cable_Acero"/>
      <sheetName val="Wick_Drains-Geopier"/>
      <sheetName val="109_01"/>
      <sheetName val="118_01"/>
      <sheetName val="118_02"/>
      <sheetName val="127_01"/>
      <sheetName val="171_01@171_03"/>
      <sheetName val="127_02"/>
      <sheetName val="127_03"/>
      <sheetName val="138_01"/>
      <sheetName val="&lt;T-13&gt;Drenes_Verticales"/>
      <sheetName val="&lt;T-16&gt;Pre-Perforación_Drenes"/>
      <sheetName val="&lt;T-17&gt;Columna_de_Grava"/>
      <sheetName val="&lt;T-18&gt;Columna_Grava_Terravanza"/>
      <sheetName val="4_4_02"/>
      <sheetName val="PN-4_4_01"/>
      <sheetName val="PN-4_4_02"/>
      <sheetName val="(5)-Estructura_de_Pavimento"/>
      <sheetName val="5_01"/>
      <sheetName val="5_02"/>
      <sheetName val="5_03@5_06"/>
      <sheetName val="5_07@5_10"/>
      <sheetName val="5_11"/>
      <sheetName val="5_12"/>
      <sheetName val="5_13"/>
      <sheetName val="5_14"/>
      <sheetName val="5_15"/>
      <sheetName val="&lt;T-2&gt;Acopio_Base_Planta_Indio"/>
      <sheetName val="&lt;P_U_&gt;Base_Estabilizada"/>
      <sheetName val="5_16@5_19"/>
      <sheetName val="160_01"/>
      <sheetName val="160_02"/>
      <sheetName val="183_01"/>
      <sheetName val="183_02"/>
      <sheetName val="PN-5_01"/>
      <sheetName val="PN-5_03"/>
      <sheetName val="PN-5_04"/>
      <sheetName val="PN-5_05"/>
      <sheetName val="&lt;T-19&gt;Sop_SubBase"/>
      <sheetName val="&lt;T-20&gt;Sop_Base"/>
      <sheetName val="&lt;T-21&gt;Sop_Asfalto"/>
      <sheetName val="6_2_01"/>
      <sheetName val="6_3_01"/>
      <sheetName val="6_3_02"/>
      <sheetName val="6_3_03"/>
      <sheetName val="6_3_04"/>
      <sheetName val="6_3_05"/>
      <sheetName val="6_3_19"/>
      <sheetName val="6_3_20"/>
      <sheetName val="6_3_21"/>
      <sheetName val="6_1_01_Contenes"/>
      <sheetName val="6_1_02_Bordillos"/>
      <sheetName val="6_1_03_Aceras_Hormigon_"/>
      <sheetName val="6_1_04Relleno_Acera"/>
      <sheetName val="Iluminacion_Vial"/>
      <sheetName val="(7)-Electrificación_e_ilum_"/>
      <sheetName val="7_01"/>
      <sheetName val="7_02"/>
      <sheetName val="107_01"/>
      <sheetName val="185_01"/>
      <sheetName val="&lt;T-11&gt;Sop_Militares"/>
      <sheetName val="(Reembolsables)-Interf_Electric"/>
      <sheetName val="186_01"/>
      <sheetName val="Pres__Interferencia_Electrica"/>
      <sheetName val="(110)-Puente_Provisional"/>
      <sheetName val="110_01"/>
      <sheetName val="x1-relleno_prueba"/>
      <sheetName val="&lt;x1&gt;Relleno_Prueba_Avenida"/>
      <sheetName val="&lt;Estatus_Proyecto&gt;"/>
      <sheetName val="EXC__QMC"/>
      <sheetName val="TRACT_MINA"/>
      <sheetName val="%_Ralenti_CF-C12_"/>
      <sheetName val="%_Ralenti_EXC_"/>
      <sheetName val="%_Ralenti_EXC__(2)"/>
      <sheetName val="REND_"/>
      <sheetName val="T__HORA"/>
      <sheetName val="Base_de_Dato"/>
      <sheetName val="Analisis_de_precios_SURFACE"/>
      <sheetName val="Análisis"/>
      <sheetName val="Ana"/>
      <sheetName val="EyH"/>
      <sheetName val="MO"/>
      <sheetName val="BOQ desglose "/>
      <sheetName val="insumo"/>
      <sheetName val="Mezcla"/>
      <sheetName val="exteriores"/>
      <sheetName val="Salarios"/>
      <sheetName val="MANT.TRANSITO"/>
      <sheetName val="Analisis de Costos"/>
      <sheetName val="Capilla"/>
      <sheetName val="analisis"/>
      <sheetName val="INS"/>
      <sheetName val="PRE"/>
      <sheetName val="Rendimientos OM"/>
      <sheetName val="Cubicación"/>
      <sheetName val="Pu-Sanit."/>
      <sheetName val="Mat"/>
      <sheetName val="Trabajos Generales"/>
      <sheetName val="PU-B-GS"/>
      <sheetName val="Incremento Precios"/>
      <sheetName val="PARTIDAS NUEVAS"/>
      <sheetName val="Insumos materiales"/>
      <sheetName val="Costos Mano de Obra"/>
      <sheetName val="Ana. Horm mexc mort"/>
      <sheetName val="anal term"/>
      <sheetName val="Anal. horm."/>
      <sheetName val="PU-Elect."/>
      <sheetName val="UASD"/>
      <sheetName val="Jornal"/>
      <sheetName val="Pres. "/>
      <sheetName val="Sheet4"/>
      <sheetName val="Sheet5"/>
      <sheetName val="V.Tierras A"/>
      <sheetName val="ANALISIS ENTREGABLE"/>
      <sheetName val="analisis1"/>
      <sheetName val="Ins 2"/>
      <sheetName val="GONZALO"/>
      <sheetName val="Col.Amarre"/>
      <sheetName val="Escalera"/>
      <sheetName val="Muros"/>
      <sheetName val="analisis unitarios"/>
      <sheetName val="Cubicacion"/>
      <sheetName val="CUB-10181-3(Rescision)"/>
      <sheetName val="caseta de planta"/>
      <sheetName val="ANALISIS_STO_DGO5"/>
      <sheetName val="PRES__BOCA_NUEVA5"/>
      <sheetName val="CONTRARO_SEÑALIZACIONES5"/>
      <sheetName val="EDIFICIO_COUNTERS3"/>
      <sheetName val="LISTADO_INSUMOS_DEL_20003"/>
      <sheetName val="Presup_3"/>
      <sheetName val="PRESUP__HOSPIT__VERON1"/>
      <sheetName val="Análisis_de_Precios2"/>
      <sheetName val="Resumen_Precio_Equipos2"/>
      <sheetName val="O_M__y_Salarios2"/>
      <sheetName val="Planilla_&lt;ENM#5&gt;1"/>
      <sheetName val="Resumen_Reducciones1"/>
      <sheetName val="Planilla___1"/>
      <sheetName val="Estudios_y_Diseños1"/>
      <sheetName val="&lt;T-0&gt;Sop_Estudios_y_Diseños1"/>
      <sheetName val="Otros_Indirectos1"/>
      <sheetName val="(1)-Trab_Gen1"/>
      <sheetName val="1_011"/>
      <sheetName val="1_021"/>
      <sheetName val="1_031"/>
      <sheetName val="1_041"/>
      <sheetName val="1_051"/>
      <sheetName val="(2)-Mov_Tierra1"/>
      <sheetName val="2_011"/>
      <sheetName val="2_021"/>
      <sheetName val="2_031"/>
      <sheetName val="&lt;T-1&gt;Sop_Alambradas1"/>
      <sheetName val="100_011"/>
      <sheetName val="2_061"/>
      <sheetName val="2_071"/>
      <sheetName val="2_091"/>
      <sheetName val="&lt;T-3&gt;Sop_Exc_Inservible_&amp;_NCla1"/>
      <sheetName val="2_101"/>
      <sheetName val="2_111"/>
      <sheetName val="2_12@2_14-116_031"/>
      <sheetName val="Rutas_Acarreo1"/>
      <sheetName val="2_151"/>
      <sheetName val="2_161"/>
      <sheetName val="2_171"/>
      <sheetName val="2_181"/>
      <sheetName val="&lt;T-4&gt;Sop_Relleno-(Previo)1"/>
      <sheetName val="&lt;T-4&gt;Sop_Relleno-(Acumulado)1"/>
      <sheetName val="ajustes_de_reporte_relleno1"/>
      <sheetName val="&lt;T-4&gt;Sop_Relleno-(Periodo)1"/>
      <sheetName val="&lt;T-5&gt;Sop_Pedraplén1"/>
      <sheetName val="2_191"/>
      <sheetName val="2_221"/>
      <sheetName val="PN-2_041"/>
      <sheetName val="&lt;T-7&gt;Sop_Perfilado&amp;Grama1"/>
      <sheetName val="2_241"/>
      <sheetName val="2_361"/>
      <sheetName val="Mejoramiento_Fundación1"/>
      <sheetName val="116_011"/>
      <sheetName val="116_021"/>
      <sheetName val="&lt;T-14&gt;Estabilización_Cal1"/>
      <sheetName val="&lt;T-15&gt;Estabilización_Cemento1"/>
      <sheetName val="PN-2_061"/>
      <sheetName val="128_011"/>
      <sheetName val="&lt;Presup&gt;Tubería_Yuca1"/>
      <sheetName val="139_011"/>
      <sheetName val="&lt;Presup&gt;Tub_Haras_Nacionales1"/>
      <sheetName val="184_011"/>
      <sheetName val="&lt;Presup&gt;Tubería_Mata_Gorda1"/>
      <sheetName val="184_021"/>
      <sheetName val="&lt;Presup&gt;Tubería_El_Aguacate1"/>
      <sheetName val="184_031"/>
      <sheetName val="&lt;Presup&gt;Tubería_La_Victoria1"/>
      <sheetName val="139_021"/>
      <sheetName val="&lt;Presup&gt;Tubería_Juan_Tomás1"/>
      <sheetName val="161_011"/>
      <sheetName val="&lt;Presup&gt;Tubería_Mal_Nombre1"/>
      <sheetName val="PN-2_011"/>
      <sheetName val="&lt;Presup&gt;Tubería_Varios_Trabajo1"/>
      <sheetName val="3_1_021"/>
      <sheetName val="3_1_031"/>
      <sheetName val="150_011"/>
      <sheetName val="150_021"/>
      <sheetName val="162_011"/>
      <sheetName val="Drenaje_Subterraneo1"/>
      <sheetName val="3_3_011"/>
      <sheetName val="3_3_021"/>
      <sheetName val="Alc_Cajón1"/>
      <sheetName val="100_021"/>
      <sheetName val="3_4_1_011"/>
      <sheetName val="3_4_1_021"/>
      <sheetName val="3_4_1_031"/>
      <sheetName val="3_4_1_041"/>
      <sheetName val="3_4_1_051"/>
      <sheetName val="3_4_1_061"/>
      <sheetName val="3_4_1_071"/>
      <sheetName val="3_4_1_081"/>
      <sheetName val="3_4_1_091"/>
      <sheetName val="3_4_1_101"/>
      <sheetName val="3_4_1_111"/>
      <sheetName val="3_4_1_121"/>
      <sheetName val="101_011"/>
      <sheetName val="3_4_1_161"/>
      <sheetName val="3_4_1_171"/>
      <sheetName val="Alc_Tubular1"/>
      <sheetName val="3_4_2_011"/>
      <sheetName val="3_4_2_031"/>
      <sheetName val="3_4_2_041"/>
      <sheetName val="3_4_2_061"/>
      <sheetName val="3_4_2_071"/>
      <sheetName val="3_4_2_081"/>
      <sheetName val="3_4_2_091"/>
      <sheetName val="3_4_2_101"/>
      <sheetName val="3_4_2_111"/>
      <sheetName val="3_4_2_121"/>
      <sheetName val="&lt;T-6&gt;Sop_Exc_Rell_Estr_Alcant_1"/>
      <sheetName val="119_011"/>
      <sheetName val="119_021"/>
      <sheetName val="119_031"/>
      <sheetName val="119_041"/>
      <sheetName val="119_051"/>
      <sheetName val="119_061"/>
      <sheetName val="119_071"/>
      <sheetName val="119_081"/>
      <sheetName val="119_091"/>
      <sheetName val="129_011"/>
      <sheetName val="&lt;T-8&gt;Sop_Acero_Alcantarillas1"/>
      <sheetName val="(Puente)-Mal_Nombre1"/>
      <sheetName val="4_1_1_011"/>
      <sheetName val="4_1_1_041"/>
      <sheetName val="4_1_1_061"/>
      <sheetName val="4_1_1_081"/>
      <sheetName val="104_011"/>
      <sheetName val="104_021"/>
      <sheetName val="4_1_1_91"/>
      <sheetName val="4_1_1_101"/>
      <sheetName val="4_1_1_111"/>
      <sheetName val="4_1_1_121"/>
      <sheetName val="4_1_1_141"/>
      <sheetName val="4_1_1_151"/>
      <sheetName val="4_1_1_161"/>
      <sheetName val="4_1_1_181"/>
      <sheetName val="4_1_1_211"/>
      <sheetName val="130_011"/>
      <sheetName val="4_1_1_221"/>
      <sheetName val="4_1_1_251"/>
      <sheetName val="4_1_1_261"/>
      <sheetName val="120_011"/>
      <sheetName val="104_031"/>
      <sheetName val="4_1_4_041"/>
      <sheetName val="102_011"/>
      <sheetName val="102_021"/>
      <sheetName val="102_031"/>
      <sheetName val="102_041"/>
      <sheetName val="102_051"/>
      <sheetName val="4_1_4_061"/>
      <sheetName val="4_1_4_081"/>
      <sheetName val="4_1_4_091"/>
      <sheetName val="4_1_4_111"/>
      <sheetName val="4_1_4_181"/>
      <sheetName val="4_1_4_251"/>
      <sheetName val="106_021"/>
      <sheetName val="113_011"/>
      <sheetName val="113_021"/>
      <sheetName val="113_031"/>
      <sheetName val="106_011"/>
      <sheetName val="121_011"/>
      <sheetName val="121_021"/>
      <sheetName val="131_011"/>
      <sheetName val="131_021"/>
      <sheetName val="140_011"/>
      <sheetName val="140_021"/>
      <sheetName val="145_011"/>
      <sheetName val="145_021"/>
      <sheetName val="145_031"/>
      <sheetName val="145_041"/>
      <sheetName val="145_051"/>
      <sheetName val="163_011"/>
      <sheetName val="(Puente)-Haras_Nacionales1"/>
      <sheetName val="PN-4_2_2_021"/>
      <sheetName val="151_011"/>
      <sheetName val="4_2_2_021"/>
      <sheetName val="4_2_2_031"/>
      <sheetName val="4_2_2_041"/>
      <sheetName val="4_2_2_101"/>
      <sheetName val="151_021"/>
      <sheetName val="4_2_2_111"/>
      <sheetName val="4_2_2_121"/>
      <sheetName val="4_2_2_131"/>
      <sheetName val="103_011"/>
      <sheetName val="103_021"/>
      <sheetName val="103_031"/>
      <sheetName val="103_041"/>
      <sheetName val="105_011"/>
      <sheetName val="105_021"/>
      <sheetName val="105_031"/>
      <sheetName val="4_2_2_15_1"/>
      <sheetName val="4_2_2_161"/>
      <sheetName val="4_2_2_171"/>
      <sheetName val="108_011"/>
      <sheetName val="108_021"/>
      <sheetName val="108_031"/>
      <sheetName val="111_011"/>
      <sheetName val="111_021"/>
      <sheetName val="111_031"/>
      <sheetName val="111_041"/>
      <sheetName val="114_011"/>
      <sheetName val="122_011"/>
      <sheetName val="141_011"/>
      <sheetName val="141_021"/>
      <sheetName val="141_031"/>
      <sheetName val="132_011"/>
      <sheetName val="132_021"/>
      <sheetName val="zapata_bordillo-haras1"/>
      <sheetName val="4_1_3_041"/>
      <sheetName val="4_1_3_061"/>
      <sheetName val="4_1_3_071"/>
      <sheetName val="4_1_3_081"/>
      <sheetName val="4_1_3_091"/>
      <sheetName val="112_011"/>
      <sheetName val="112_021"/>
      <sheetName val="112_031"/>
      <sheetName val="112_041"/>
      <sheetName val="112_051"/>
      <sheetName val="112_061"/>
      <sheetName val="112_071"/>
      <sheetName val="4_1_3_011"/>
      <sheetName val="4_1_3_181"/>
      <sheetName val="4_1_3_251"/>
      <sheetName val="123_011"/>
      <sheetName val="123_021"/>
      <sheetName val="123_031"/>
      <sheetName val="133_011"/>
      <sheetName val="142_011"/>
      <sheetName val="142_021"/>
      <sheetName val="146_011"/>
      <sheetName val="146_021"/>
      <sheetName val="146_031"/>
      <sheetName val="146_041"/>
      <sheetName val="152_011"/>
      <sheetName val="152_021"/>
      <sheetName val="164_011"/>
      <sheetName val="zapata_bordillo_losa_Yuca1"/>
      <sheetName val="172_011"/>
      <sheetName val="172_021"/>
      <sheetName val="172_031"/>
      <sheetName val="PN-4_1_3_011"/>
      <sheetName val="PN-4_1_3_021"/>
      <sheetName val="PN-4_1_3_031"/>
      <sheetName val="PN-4_1_3_041"/>
      <sheetName val="4_1_2_061"/>
      <sheetName val="4_1_2_071"/>
      <sheetName val="4_1_2_111"/>
      <sheetName val="4_1_2_181"/>
      <sheetName val="4_1_2_201"/>
      <sheetName val="4_1_2_081"/>
      <sheetName val="4_1_2_251"/>
      <sheetName val="134_011"/>
      <sheetName val="134_021"/>
      <sheetName val="134_031"/>
      <sheetName val="143_011"/>
      <sheetName val="147_011"/>
      <sheetName val="153_011"/>
      <sheetName val="165_011"/>
      <sheetName val="165_021"/>
      <sheetName val="165_031"/>
      <sheetName val="173_011"/>
      <sheetName val="173_021"/>
      <sheetName val="PN-4_1_2_011"/>
      <sheetName val="PN-4_1_2_031"/>
      <sheetName val="PN-4_1_2_041"/>
      <sheetName val="PN-4_1_2_051"/>
      <sheetName val="153_021"/>
      <sheetName val="153_031"/>
      <sheetName val="4_1_5_041"/>
      <sheetName val="4_1_5_061"/>
      <sheetName val="4_1_5_071"/>
      <sheetName val="4_1_5_081"/>
      <sheetName val="4_1_5_091"/>
      <sheetName val="4_1_5_111"/>
      <sheetName val="154_011"/>
      <sheetName val="154_021"/>
      <sheetName val="135_011"/>
      <sheetName val="135_021"/>
      <sheetName val="135_031"/>
      <sheetName val="135_041"/>
      <sheetName val="135_051"/>
      <sheetName val="166_011"/>
      <sheetName val="174_011"/>
      <sheetName val="174_021"/>
      <sheetName val="174_031"/>
      <sheetName val="PN-4_1_5_031"/>
      <sheetName val="PN-4_1_5_051"/>
      <sheetName val="PN-4_1_5_061"/>
      <sheetName val="PN-4_1_5_071"/>
      <sheetName val="PN-4_1_5_081"/>
      <sheetName val="PN-4_1_5_091"/>
      <sheetName val="PN-4_1_5_111"/>
      <sheetName val="PN-4_1_5_121"/>
      <sheetName val="174_041"/>
      <sheetName val="174_051"/>
      <sheetName val="174_061"/>
      <sheetName val="174_071"/>
      <sheetName val="PN-4_1_5_131"/>
      <sheetName val="4_1_6_021"/>
      <sheetName val="4_1_6_051"/>
      <sheetName val="4_1_6_071"/>
      <sheetName val="4_1_6_091"/>
      <sheetName val="4_1_6_101"/>
      <sheetName val="&lt;P_U_&gt;Estructura_Puente1"/>
      <sheetName val="4_1_6_131"/>
      <sheetName val="4_1_6_171"/>
      <sheetName val="175_011"/>
      <sheetName val="175_021"/>
      <sheetName val="175_031"/>
      <sheetName val="175_041"/>
      <sheetName val="PN-4_1_6_031"/>
      <sheetName val="175_051"/>
      <sheetName val="144_011"/>
      <sheetName val="144_021"/>
      <sheetName val="144_031"/>
      <sheetName val="155_011"/>
      <sheetName val="155_021"/>
      <sheetName val="155_031"/>
      <sheetName val="PN-4_1_6_061"/>
      <sheetName val="PN-4_1_6_09@PN-4_1_6_111"/>
      <sheetName val="PN-4_1_6_141"/>
      <sheetName val="(Puente)-Juan_Tomas1"/>
      <sheetName val="156_011"/>
      <sheetName val="156_021"/>
      <sheetName val="167_011"/>
      <sheetName val="176_011"/>
      <sheetName val="176_021"/>
      <sheetName val="176_031"/>
      <sheetName val="176_041"/>
      <sheetName val="176_051"/>
      <sheetName val="176_061"/>
      <sheetName val="176_071"/>
      <sheetName val="176_081"/>
      <sheetName val="176_091"/>
      <sheetName val="176_101"/>
      <sheetName val="176_111"/>
      <sheetName val="176_121"/>
      <sheetName val="PN-4_1_7_041"/>
      <sheetName val="PN-4_1_7_051"/>
      <sheetName val="PN-4_1_7_061"/>
      <sheetName val="PN-4_1_7_091"/>
      <sheetName val="PN-4_1_7_101"/>
      <sheetName val="PN-4_1_7_111"/>
      <sheetName val="PN-4_1_7_121"/>
      <sheetName val="PN-4_1_7_141"/>
      <sheetName val="PN-4_1_7_201"/>
      <sheetName val="PN-4_1_7_291"/>
      <sheetName val="4_2_1_051"/>
      <sheetName val="4_2_1_171"/>
      <sheetName val="4_2_1_10_1"/>
      <sheetName val="4_2_1_111"/>
      <sheetName val="4_2_1_131"/>
      <sheetName val="115_011"/>
      <sheetName val="115_021"/>
      <sheetName val="115_031"/>
      <sheetName val="115_041"/>
      <sheetName val="115_051"/>
      <sheetName val="115_061"/>
      <sheetName val="115_071"/>
      <sheetName val="115_081"/>
      <sheetName val="124_011"/>
      <sheetName val="124_021"/>
      <sheetName val="124_031"/>
      <sheetName val="124_041"/>
      <sheetName val="124_051"/>
      <sheetName val="148_011"/>
      <sheetName val="148_021"/>
      <sheetName val="157_011"/>
      <sheetName val="157_021"/>
      <sheetName val="PN-4_2_1_031"/>
      <sheetName val="PN-4_2_1_051"/>
      <sheetName val="PN-4_2_1_081"/>
      <sheetName val="4_2_1_161"/>
      <sheetName val="4_2_1_211"/>
      <sheetName val="4_2_1_291"/>
      <sheetName val="4_2_1_301"/>
      <sheetName val="registros_punta1"/>
      <sheetName val="(Distribuidor)-La_Victoria1"/>
      <sheetName val="4_2_4_101"/>
      <sheetName val="4_2_4_041"/>
      <sheetName val="4_2_4_111"/>
      <sheetName val="4_2_4_151"/>
      <sheetName val="4_2_4_161"/>
      <sheetName val="4_2_4_131"/>
      <sheetName val="125_011"/>
      <sheetName val="125_021"/>
      <sheetName val="177_011"/>
      <sheetName val="177_021"/>
      <sheetName val="177_031"/>
      <sheetName val="177_041"/>
      <sheetName val="177_051"/>
      <sheetName val="177_061"/>
      <sheetName val="177_071"/>
      <sheetName val="158_011"/>
      <sheetName val="158_021"/>
      <sheetName val="158_031"/>
      <sheetName val="158_041"/>
      <sheetName val="158_051"/>
      <sheetName val="(Distribuidor)-Carre_Samaná1"/>
      <sheetName val="4_2_5_011"/>
      <sheetName val="4_2_5_031"/>
      <sheetName val="4_2_5_111"/>
      <sheetName val="4_2_5_121"/>
      <sheetName val="4_2_5_131"/>
      <sheetName val="4_2_5_141"/>
      <sheetName val="178_011"/>
      <sheetName val="178_021"/>
      <sheetName val="178_031"/>
      <sheetName val="178_041"/>
      <sheetName val="178_051"/>
      <sheetName val="PN-4_2_5_041"/>
      <sheetName val="PN-4_2_5_081"/>
      <sheetName val="PN-4_2_5_121"/>
      <sheetName val="PN-4_2_5_151"/>
      <sheetName val="(Paso_Inferior)-La_Victoria1"/>
      <sheetName val="4_3_2_101"/>
      <sheetName val="4_3_2_111"/>
      <sheetName val="4_3_2_121"/>
      <sheetName val="4_3_2_141"/>
      <sheetName val="4_3_2_151"/>
      <sheetName val="4_3_2_181"/>
      <sheetName val="4_3_2_211"/>
      <sheetName val="4_3_2_221"/>
      <sheetName val="(Paso_Inferior)-Mata_Mamón1"/>
      <sheetName val="4_3_3_101"/>
      <sheetName val="4_3_3_111"/>
      <sheetName val="4_3_3_121"/>
      <sheetName val="4_3_3_141"/>
      <sheetName val="4_3_3_181"/>
      <sheetName val="4_3_3_211"/>
      <sheetName val="4_3_3_221"/>
      <sheetName val="(Paso_Inferior)-Yabacao1"/>
      <sheetName val="136_011"/>
      <sheetName val="136_021"/>
      <sheetName val="136_031"/>
      <sheetName val="136_041"/>
      <sheetName val="149_011"/>
      <sheetName val="136_051"/>
      <sheetName val="(Puente)-Provisional_Ozama_1"/>
      <sheetName val="117_011"/>
      <sheetName val="117_021"/>
      <sheetName val="117_031"/>
      <sheetName val="117_041"/>
      <sheetName val="(Paso_Inferior)_El_Aguacate1"/>
      <sheetName val="(Paso_Inferior)-Los_Rojas1"/>
      <sheetName val="159_011"/>
      <sheetName val="159_021"/>
      <sheetName val="159_031"/>
      <sheetName val="159_041"/>
      <sheetName val="168_011"/>
      <sheetName val="168_021"/>
      <sheetName val="168_031"/>
      <sheetName val="179_011"/>
      <sheetName val="PN-4_3_6_061"/>
      <sheetName val="(Paso_Inferior)-El_Aguacate1"/>
      <sheetName val="169_011"/>
      <sheetName val="169_021"/>
      <sheetName val="Aguacate-_011"/>
      <sheetName val="169_031"/>
      <sheetName val="169_041"/>
      <sheetName val="180_011"/>
      <sheetName val="170_011"/>
      <sheetName val="170_021"/>
      <sheetName val="PN-4_3_5_031"/>
      <sheetName val="PN-4_3_5_041"/>
      <sheetName val="PN-4_3_5_051"/>
      <sheetName val="(Paso_Inferior)-Mal_Nombre1"/>
      <sheetName val="170_031"/>
      <sheetName val="170_041"/>
      <sheetName val="181_011"/>
      <sheetName val="181_021"/>
      <sheetName val="117_051"/>
      <sheetName val="117_061"/>
      <sheetName val="126_011"/>
      <sheetName val="126_021"/>
      <sheetName val="137_011"/>
      <sheetName val="&lt;T-12&gt;Sop_Pedrap_Puente_Prov_1"/>
      <sheetName val="PN-4_3_1_031"/>
      <sheetName val="PN-4_3_1_051"/>
      <sheetName val="PN-4_3_1_071"/>
      <sheetName val="&lt;T-9&gt;Sop_Pilotes1"/>
      <sheetName val="&lt;T-10&gt;Sop_Acero_Puentes1"/>
      <sheetName val="Misceláneos-Estr_1"/>
      <sheetName val="182_011"/>
      <sheetName val="&lt;P_U_&gt;Acero_Refuerzo1"/>
      <sheetName val="&lt;P_U_&gt;Pretensado_Cable_Acero1"/>
      <sheetName val="Wick_Drains-Geopier1"/>
      <sheetName val="109_011"/>
      <sheetName val="118_011"/>
      <sheetName val="118_021"/>
      <sheetName val="127_011"/>
      <sheetName val="171_01@171_031"/>
      <sheetName val="127_021"/>
      <sheetName val="127_031"/>
      <sheetName val="138_011"/>
      <sheetName val="&lt;T-13&gt;Drenes_Verticales1"/>
      <sheetName val="&lt;T-16&gt;Pre-Perforación_Drenes1"/>
      <sheetName val="&lt;T-17&gt;Columna_de_Grava1"/>
      <sheetName val="&lt;T-18&gt;Columna_Grava_Terravanza1"/>
      <sheetName val="4_4_021"/>
      <sheetName val="PN-4_4_011"/>
      <sheetName val="PN-4_4_021"/>
      <sheetName val="(5)-Estructura_de_Pavimento1"/>
      <sheetName val="5_011"/>
      <sheetName val="5_021"/>
      <sheetName val="5_03@5_061"/>
      <sheetName val="5_07@5_101"/>
      <sheetName val="5_111"/>
      <sheetName val="5_121"/>
      <sheetName val="5_131"/>
      <sheetName val="5_141"/>
      <sheetName val="5_151"/>
      <sheetName val="&lt;T-2&gt;Acopio_Base_Planta_Indio1"/>
      <sheetName val="&lt;P_U_&gt;Base_Estabilizada1"/>
      <sheetName val="5_16@5_191"/>
      <sheetName val="160_011"/>
      <sheetName val="160_021"/>
      <sheetName val="183_011"/>
      <sheetName val="183_021"/>
      <sheetName val="PN-5_011"/>
      <sheetName val="PN-5_031"/>
      <sheetName val="PN-5_041"/>
      <sheetName val="PN-5_051"/>
      <sheetName val="&lt;T-19&gt;Sop_SubBase1"/>
      <sheetName val="&lt;T-20&gt;Sop_Base1"/>
      <sheetName val="&lt;T-21&gt;Sop_Asfalto1"/>
      <sheetName val="6_2_011"/>
      <sheetName val="6_3_011"/>
      <sheetName val="6_3_021"/>
      <sheetName val="6_3_031"/>
      <sheetName val="6_3_041"/>
      <sheetName val="6_3_051"/>
      <sheetName val="6_3_191"/>
      <sheetName val="6_3_201"/>
      <sheetName val="6_3_211"/>
      <sheetName val="6_1_01_Contenes1"/>
      <sheetName val="6_1_02_Bordillos1"/>
      <sheetName val="6_1_03_Aceras_Hormigon_1"/>
      <sheetName val="6_1_04Relleno_Acera1"/>
      <sheetName val="Iluminacion_Vial1"/>
      <sheetName val="(7)-Electrificación_e_ilum_1"/>
      <sheetName val="7_011"/>
      <sheetName val="7_021"/>
      <sheetName val="107_011"/>
      <sheetName val="185_011"/>
      <sheetName val="&lt;T-11&gt;Sop_Militares1"/>
      <sheetName val="(Reembolsables)-Interf_Electri1"/>
      <sheetName val="186_011"/>
      <sheetName val="Pres__Interferencia_Electrica1"/>
      <sheetName val="(110)-Puente_Provisional1"/>
      <sheetName val="110_011"/>
      <sheetName val="x1-relleno_prueba1"/>
      <sheetName val="&lt;x1&gt;Relleno_Prueba_Avenida1"/>
      <sheetName val="&lt;Estatus_Proyecto&gt;1"/>
      <sheetName val="EXC__QMC1"/>
      <sheetName val="TRACT_MINA1"/>
      <sheetName val="%_Ralenti_CF-C12_1"/>
      <sheetName val="%_Ralenti_EXC_1"/>
      <sheetName val="%_Ralenti_EXC__(2)1"/>
      <sheetName val="REND_1"/>
      <sheetName val="T__HORA1"/>
      <sheetName val="Base_de_Dato1"/>
      <sheetName val="Los_Ángeles_(Fase_II)"/>
      <sheetName val="MANO_DE_OBRA"/>
      <sheetName val="Analisis_de_precios_SURFACE1"/>
      <sheetName val="BOQ_desglose_"/>
      <sheetName val="MANT_TRANSITO"/>
      <sheetName val="Analisis_de_Costos"/>
      <sheetName val="Pu-Sanit_"/>
      <sheetName val="Trabajos_Generales"/>
      <sheetName val="Rendimientos_OM"/>
      <sheetName val="ANALISIS_STO_DGO6"/>
      <sheetName val="PRES__BOCA_NUEVA6"/>
      <sheetName val="CONTRARO_SEÑALIZACIONES6"/>
      <sheetName val="EDIFICIO_COUNTERS4"/>
      <sheetName val="LISTADO_INSUMOS_DEL_20004"/>
      <sheetName val="Presup_4"/>
      <sheetName val="PRESUP__HOSPIT__VERON2"/>
      <sheetName val="Análisis_de_Precios3"/>
      <sheetName val="Resumen_Precio_Equipos3"/>
      <sheetName val="O_M__y_Salarios3"/>
      <sheetName val="Planilla_&lt;ENM#5&gt;2"/>
      <sheetName val="Resumen_Reducciones2"/>
      <sheetName val="Planilla___2"/>
      <sheetName val="Estudios_y_Diseños2"/>
      <sheetName val="&lt;T-0&gt;Sop_Estudios_y_Diseños2"/>
      <sheetName val="Otros_Indirectos2"/>
      <sheetName val="(1)-Trab_Gen2"/>
      <sheetName val="1_012"/>
      <sheetName val="1_022"/>
      <sheetName val="1_032"/>
      <sheetName val="1_042"/>
      <sheetName val="1_052"/>
      <sheetName val="(2)-Mov_Tierra2"/>
      <sheetName val="2_012"/>
      <sheetName val="2_022"/>
      <sheetName val="2_032"/>
      <sheetName val="&lt;T-1&gt;Sop_Alambradas2"/>
      <sheetName val="100_012"/>
      <sheetName val="2_062"/>
      <sheetName val="2_072"/>
      <sheetName val="2_092"/>
      <sheetName val="&lt;T-3&gt;Sop_Exc_Inservible_&amp;_NCla2"/>
      <sheetName val="2_102"/>
      <sheetName val="2_112"/>
      <sheetName val="2_12@2_14-116_032"/>
      <sheetName val="Rutas_Acarreo2"/>
      <sheetName val="2_152"/>
      <sheetName val="2_162"/>
      <sheetName val="2_172"/>
      <sheetName val="2_182"/>
      <sheetName val="&lt;T-4&gt;Sop_Relleno-(Previo)2"/>
      <sheetName val="&lt;T-4&gt;Sop_Relleno-(Acumulado)2"/>
      <sheetName val="ajustes_de_reporte_relleno2"/>
      <sheetName val="&lt;T-4&gt;Sop_Relleno-(Periodo)2"/>
      <sheetName val="&lt;T-5&gt;Sop_Pedraplén2"/>
      <sheetName val="2_192"/>
      <sheetName val="2_222"/>
      <sheetName val="PN-2_042"/>
      <sheetName val="&lt;T-7&gt;Sop_Perfilado&amp;Grama2"/>
      <sheetName val="2_242"/>
      <sheetName val="2_362"/>
      <sheetName val="Mejoramiento_Fundación2"/>
      <sheetName val="116_012"/>
      <sheetName val="116_022"/>
      <sheetName val="&lt;T-14&gt;Estabilización_Cal2"/>
      <sheetName val="&lt;T-15&gt;Estabilización_Cemento2"/>
      <sheetName val="PN-2_062"/>
      <sheetName val="128_012"/>
      <sheetName val="&lt;Presup&gt;Tubería_Yuca2"/>
      <sheetName val="139_012"/>
      <sheetName val="&lt;Presup&gt;Tub_Haras_Nacionales2"/>
      <sheetName val="184_012"/>
      <sheetName val="&lt;Presup&gt;Tubería_Mata_Gorda2"/>
      <sheetName val="184_022"/>
      <sheetName val="&lt;Presup&gt;Tubería_El_Aguacate2"/>
      <sheetName val="184_032"/>
      <sheetName val="&lt;Presup&gt;Tubería_La_Victoria2"/>
      <sheetName val="139_022"/>
      <sheetName val="&lt;Presup&gt;Tubería_Juan_Tomás2"/>
      <sheetName val="161_012"/>
      <sheetName val="&lt;Presup&gt;Tubería_Mal_Nombre2"/>
      <sheetName val="PN-2_012"/>
      <sheetName val="&lt;Presup&gt;Tubería_Varios_Trabajo2"/>
      <sheetName val="3_1_022"/>
      <sheetName val="3_1_032"/>
      <sheetName val="150_012"/>
      <sheetName val="150_022"/>
      <sheetName val="162_012"/>
      <sheetName val="Drenaje_Subterraneo2"/>
      <sheetName val="3_3_012"/>
      <sheetName val="3_3_022"/>
      <sheetName val="Alc_Cajón2"/>
      <sheetName val="100_022"/>
      <sheetName val="3_4_1_012"/>
      <sheetName val="3_4_1_022"/>
      <sheetName val="3_4_1_032"/>
      <sheetName val="3_4_1_042"/>
      <sheetName val="3_4_1_052"/>
      <sheetName val="3_4_1_062"/>
      <sheetName val="3_4_1_072"/>
      <sheetName val="3_4_1_082"/>
      <sheetName val="3_4_1_092"/>
      <sheetName val="3_4_1_102"/>
      <sheetName val="3_4_1_112"/>
      <sheetName val="3_4_1_122"/>
      <sheetName val="101_012"/>
      <sheetName val="3_4_1_162"/>
      <sheetName val="3_4_1_172"/>
      <sheetName val="Alc_Tubular2"/>
      <sheetName val="3_4_2_012"/>
      <sheetName val="3_4_2_032"/>
      <sheetName val="3_4_2_042"/>
      <sheetName val="3_4_2_062"/>
      <sheetName val="3_4_2_072"/>
      <sheetName val="3_4_2_082"/>
      <sheetName val="3_4_2_092"/>
      <sheetName val="3_4_2_102"/>
      <sheetName val="3_4_2_112"/>
      <sheetName val="3_4_2_122"/>
      <sheetName val="&lt;T-6&gt;Sop_Exc_Rell_Estr_Alcant_2"/>
      <sheetName val="119_012"/>
      <sheetName val="119_022"/>
      <sheetName val="119_032"/>
      <sheetName val="119_042"/>
      <sheetName val="119_052"/>
      <sheetName val="119_062"/>
      <sheetName val="119_072"/>
      <sheetName val="119_082"/>
      <sheetName val="119_092"/>
      <sheetName val="129_012"/>
      <sheetName val="&lt;T-8&gt;Sop_Acero_Alcantarillas2"/>
      <sheetName val="(Puente)-Mal_Nombre2"/>
      <sheetName val="4_1_1_012"/>
      <sheetName val="4_1_1_042"/>
      <sheetName val="4_1_1_062"/>
      <sheetName val="4_1_1_082"/>
      <sheetName val="104_012"/>
      <sheetName val="104_022"/>
      <sheetName val="4_1_1_92"/>
      <sheetName val="4_1_1_102"/>
      <sheetName val="4_1_1_112"/>
      <sheetName val="4_1_1_122"/>
      <sheetName val="4_1_1_142"/>
      <sheetName val="4_1_1_152"/>
      <sheetName val="4_1_1_162"/>
      <sheetName val="4_1_1_182"/>
      <sheetName val="4_1_1_212"/>
      <sheetName val="130_012"/>
      <sheetName val="4_1_1_222"/>
      <sheetName val="4_1_1_252"/>
      <sheetName val="4_1_1_262"/>
      <sheetName val="120_012"/>
      <sheetName val="104_032"/>
      <sheetName val="4_1_4_042"/>
      <sheetName val="102_012"/>
      <sheetName val="102_022"/>
      <sheetName val="102_032"/>
      <sheetName val="102_042"/>
      <sheetName val="102_052"/>
      <sheetName val="4_1_4_062"/>
      <sheetName val="4_1_4_082"/>
      <sheetName val="4_1_4_092"/>
      <sheetName val="4_1_4_112"/>
      <sheetName val="4_1_4_182"/>
      <sheetName val="4_1_4_252"/>
      <sheetName val="106_022"/>
      <sheetName val="113_012"/>
      <sheetName val="113_022"/>
      <sheetName val="113_032"/>
      <sheetName val="106_012"/>
      <sheetName val="121_012"/>
      <sheetName val="121_022"/>
      <sheetName val="131_012"/>
      <sheetName val="131_022"/>
      <sheetName val="140_012"/>
      <sheetName val="140_022"/>
      <sheetName val="145_012"/>
      <sheetName val="145_022"/>
      <sheetName val="145_032"/>
      <sheetName val="145_042"/>
      <sheetName val="145_052"/>
      <sheetName val="163_012"/>
      <sheetName val="(Puente)-Haras_Nacionales2"/>
      <sheetName val="PN-4_2_2_022"/>
      <sheetName val="151_012"/>
      <sheetName val="4_2_2_022"/>
      <sheetName val="4_2_2_032"/>
      <sheetName val="4_2_2_042"/>
      <sheetName val="4_2_2_102"/>
      <sheetName val="151_022"/>
      <sheetName val="4_2_2_112"/>
      <sheetName val="4_2_2_122"/>
      <sheetName val="4_2_2_132"/>
      <sheetName val="103_012"/>
      <sheetName val="103_022"/>
      <sheetName val="103_032"/>
      <sheetName val="103_042"/>
      <sheetName val="105_012"/>
      <sheetName val="105_022"/>
      <sheetName val="105_032"/>
      <sheetName val="4_2_2_15_2"/>
      <sheetName val="4_2_2_162"/>
      <sheetName val="4_2_2_172"/>
      <sheetName val="108_012"/>
      <sheetName val="108_022"/>
      <sheetName val="108_032"/>
      <sheetName val="111_012"/>
      <sheetName val="111_022"/>
      <sheetName val="111_032"/>
      <sheetName val="111_042"/>
      <sheetName val="114_012"/>
      <sheetName val="122_012"/>
      <sheetName val="141_012"/>
      <sheetName val="141_022"/>
      <sheetName val="141_032"/>
      <sheetName val="132_012"/>
      <sheetName val="132_022"/>
      <sheetName val="zapata_bordillo-haras2"/>
      <sheetName val="4_1_3_042"/>
      <sheetName val="4_1_3_062"/>
      <sheetName val="4_1_3_072"/>
      <sheetName val="4_1_3_082"/>
      <sheetName val="4_1_3_092"/>
      <sheetName val="112_012"/>
      <sheetName val="112_022"/>
      <sheetName val="112_032"/>
      <sheetName val="112_042"/>
      <sheetName val="112_052"/>
      <sheetName val="112_062"/>
      <sheetName val="112_072"/>
      <sheetName val="4_1_3_012"/>
      <sheetName val="4_1_3_182"/>
      <sheetName val="4_1_3_252"/>
      <sheetName val="123_012"/>
      <sheetName val="123_022"/>
      <sheetName val="123_032"/>
      <sheetName val="133_012"/>
      <sheetName val="142_012"/>
      <sheetName val="142_022"/>
      <sheetName val="146_012"/>
      <sheetName val="146_022"/>
      <sheetName val="146_032"/>
      <sheetName val="146_042"/>
      <sheetName val="152_012"/>
      <sheetName val="152_022"/>
      <sheetName val="164_012"/>
      <sheetName val="zapata_bordillo_losa_Yuca2"/>
      <sheetName val="172_012"/>
      <sheetName val="172_022"/>
      <sheetName val="172_032"/>
      <sheetName val="PN-4_1_3_012"/>
      <sheetName val="PN-4_1_3_022"/>
      <sheetName val="PN-4_1_3_032"/>
      <sheetName val="PN-4_1_3_042"/>
      <sheetName val="4_1_2_062"/>
      <sheetName val="4_1_2_072"/>
      <sheetName val="4_1_2_112"/>
      <sheetName val="4_1_2_182"/>
      <sheetName val="4_1_2_202"/>
      <sheetName val="4_1_2_082"/>
      <sheetName val="4_1_2_252"/>
      <sheetName val="134_012"/>
      <sheetName val="134_022"/>
      <sheetName val="134_032"/>
      <sheetName val="143_012"/>
      <sheetName val="147_012"/>
      <sheetName val="153_012"/>
      <sheetName val="165_012"/>
      <sheetName val="165_022"/>
      <sheetName val="165_032"/>
      <sheetName val="173_012"/>
      <sheetName val="173_022"/>
      <sheetName val="PN-4_1_2_012"/>
      <sheetName val="PN-4_1_2_032"/>
      <sheetName val="PN-4_1_2_042"/>
      <sheetName val="PN-4_1_2_052"/>
      <sheetName val="153_022"/>
      <sheetName val="153_032"/>
      <sheetName val="4_1_5_042"/>
      <sheetName val="4_1_5_062"/>
      <sheetName val="4_1_5_072"/>
      <sheetName val="4_1_5_082"/>
      <sheetName val="4_1_5_092"/>
      <sheetName val="4_1_5_112"/>
      <sheetName val="154_012"/>
      <sheetName val="154_022"/>
      <sheetName val="135_012"/>
      <sheetName val="135_022"/>
      <sheetName val="135_032"/>
      <sheetName val="135_042"/>
      <sheetName val="135_052"/>
      <sheetName val="166_012"/>
      <sheetName val="174_012"/>
      <sheetName val="174_022"/>
      <sheetName val="174_032"/>
      <sheetName val="PN-4_1_5_032"/>
      <sheetName val="PN-4_1_5_052"/>
      <sheetName val="PN-4_1_5_062"/>
      <sheetName val="PN-4_1_5_072"/>
      <sheetName val="PN-4_1_5_082"/>
      <sheetName val="PN-4_1_5_092"/>
      <sheetName val="PN-4_1_5_112"/>
      <sheetName val="PN-4_1_5_122"/>
      <sheetName val="174_042"/>
      <sheetName val="174_052"/>
      <sheetName val="174_062"/>
      <sheetName val="174_072"/>
      <sheetName val="PN-4_1_5_132"/>
      <sheetName val="4_1_6_022"/>
      <sheetName val="4_1_6_052"/>
      <sheetName val="4_1_6_072"/>
      <sheetName val="4_1_6_092"/>
      <sheetName val="4_1_6_102"/>
      <sheetName val="&lt;P_U_&gt;Estructura_Puente2"/>
      <sheetName val="4_1_6_132"/>
      <sheetName val="4_1_6_172"/>
      <sheetName val="175_012"/>
      <sheetName val="175_022"/>
      <sheetName val="175_032"/>
      <sheetName val="175_042"/>
      <sheetName val="PN-4_1_6_032"/>
      <sheetName val="175_052"/>
      <sheetName val="144_012"/>
      <sheetName val="144_022"/>
      <sheetName val="144_032"/>
      <sheetName val="155_012"/>
      <sheetName val="155_022"/>
      <sheetName val="155_032"/>
      <sheetName val="PN-4_1_6_062"/>
      <sheetName val="PN-4_1_6_09@PN-4_1_6_112"/>
      <sheetName val="PN-4_1_6_142"/>
      <sheetName val="(Puente)-Juan_Tomas2"/>
      <sheetName val="156_012"/>
      <sheetName val="156_022"/>
      <sheetName val="167_012"/>
      <sheetName val="176_012"/>
      <sheetName val="176_022"/>
      <sheetName val="176_032"/>
      <sheetName val="176_042"/>
      <sheetName val="176_052"/>
      <sheetName val="176_062"/>
      <sheetName val="176_072"/>
      <sheetName val="176_082"/>
      <sheetName val="176_092"/>
      <sheetName val="176_102"/>
      <sheetName val="176_112"/>
      <sheetName val="176_122"/>
      <sheetName val="PN-4_1_7_042"/>
      <sheetName val="PN-4_1_7_052"/>
      <sheetName val="PN-4_1_7_062"/>
      <sheetName val="PN-4_1_7_092"/>
      <sheetName val="PN-4_1_7_102"/>
      <sheetName val="PN-4_1_7_112"/>
      <sheetName val="PN-4_1_7_122"/>
      <sheetName val="PN-4_1_7_142"/>
      <sheetName val="PN-4_1_7_202"/>
      <sheetName val="PN-4_1_7_292"/>
      <sheetName val="4_2_1_052"/>
      <sheetName val="4_2_1_172"/>
      <sheetName val="4_2_1_10_2"/>
      <sheetName val="4_2_1_112"/>
      <sheetName val="4_2_1_132"/>
      <sheetName val="115_012"/>
      <sheetName val="115_022"/>
      <sheetName val="115_032"/>
      <sheetName val="115_042"/>
      <sheetName val="115_052"/>
      <sheetName val="115_062"/>
      <sheetName val="115_072"/>
      <sheetName val="115_082"/>
      <sheetName val="124_012"/>
      <sheetName val="124_022"/>
      <sheetName val="124_032"/>
      <sheetName val="124_042"/>
      <sheetName val="124_052"/>
      <sheetName val="148_012"/>
      <sheetName val="148_022"/>
      <sheetName val="157_012"/>
      <sheetName val="157_022"/>
      <sheetName val="PN-4_2_1_032"/>
      <sheetName val="PN-4_2_1_052"/>
      <sheetName val="PN-4_2_1_082"/>
      <sheetName val="4_2_1_162"/>
      <sheetName val="4_2_1_212"/>
      <sheetName val="4_2_1_292"/>
      <sheetName val="4_2_1_302"/>
      <sheetName val="registros_punta2"/>
      <sheetName val="(Distribuidor)-La_Victoria2"/>
      <sheetName val="4_2_4_102"/>
      <sheetName val="4_2_4_042"/>
      <sheetName val="4_2_4_112"/>
      <sheetName val="4_2_4_152"/>
      <sheetName val="4_2_4_162"/>
      <sheetName val="4_2_4_132"/>
      <sheetName val="125_012"/>
      <sheetName val="125_022"/>
      <sheetName val="177_012"/>
      <sheetName val="177_022"/>
      <sheetName val="177_032"/>
      <sheetName val="177_042"/>
      <sheetName val="177_052"/>
      <sheetName val="177_062"/>
      <sheetName val="177_072"/>
      <sheetName val="158_012"/>
      <sheetName val="158_022"/>
      <sheetName val="158_032"/>
      <sheetName val="158_042"/>
      <sheetName val="158_052"/>
      <sheetName val="(Distribuidor)-Carre_Samaná2"/>
      <sheetName val="4_2_5_012"/>
      <sheetName val="4_2_5_032"/>
      <sheetName val="4_2_5_112"/>
      <sheetName val="4_2_5_122"/>
      <sheetName val="4_2_5_132"/>
      <sheetName val="4_2_5_142"/>
      <sheetName val="178_012"/>
      <sheetName val="178_022"/>
      <sheetName val="178_032"/>
      <sheetName val="178_042"/>
      <sheetName val="178_052"/>
      <sheetName val="PN-4_2_5_042"/>
      <sheetName val="PN-4_2_5_082"/>
      <sheetName val="PN-4_2_5_122"/>
      <sheetName val="PN-4_2_5_152"/>
      <sheetName val="(Paso_Inferior)-La_Victoria2"/>
      <sheetName val="4_3_2_102"/>
      <sheetName val="4_3_2_112"/>
      <sheetName val="4_3_2_122"/>
      <sheetName val="4_3_2_142"/>
      <sheetName val="4_3_2_152"/>
      <sheetName val="4_3_2_182"/>
      <sheetName val="4_3_2_212"/>
      <sheetName val="4_3_2_222"/>
      <sheetName val="(Paso_Inferior)-Mata_Mamón2"/>
      <sheetName val="4_3_3_102"/>
      <sheetName val="4_3_3_112"/>
      <sheetName val="4_3_3_122"/>
      <sheetName val="4_3_3_142"/>
      <sheetName val="4_3_3_182"/>
      <sheetName val="4_3_3_212"/>
      <sheetName val="4_3_3_222"/>
      <sheetName val="(Paso_Inferior)-Yabacao2"/>
      <sheetName val="136_012"/>
      <sheetName val="136_022"/>
      <sheetName val="136_032"/>
      <sheetName val="136_042"/>
      <sheetName val="149_012"/>
      <sheetName val="136_052"/>
      <sheetName val="(Puente)-Provisional_Ozama_2"/>
      <sheetName val="117_012"/>
      <sheetName val="117_022"/>
      <sheetName val="117_032"/>
      <sheetName val="117_042"/>
      <sheetName val="(Paso_Inferior)_El_Aguacate2"/>
      <sheetName val="(Paso_Inferior)-Los_Rojas2"/>
      <sheetName val="159_012"/>
      <sheetName val="159_022"/>
      <sheetName val="159_032"/>
      <sheetName val="159_042"/>
      <sheetName val="168_012"/>
      <sheetName val="168_022"/>
      <sheetName val="168_032"/>
      <sheetName val="179_012"/>
      <sheetName val="PN-4_3_6_062"/>
      <sheetName val="(Paso_Inferior)-El_Aguacate2"/>
      <sheetName val="169_012"/>
      <sheetName val="169_022"/>
      <sheetName val="Aguacate-_012"/>
      <sheetName val="169_032"/>
      <sheetName val="169_042"/>
      <sheetName val="180_012"/>
      <sheetName val="170_012"/>
      <sheetName val="170_022"/>
      <sheetName val="PN-4_3_5_032"/>
      <sheetName val="PN-4_3_5_042"/>
      <sheetName val="PN-4_3_5_052"/>
      <sheetName val="(Paso_Inferior)-Mal_Nombre2"/>
      <sheetName val="170_032"/>
      <sheetName val="170_042"/>
      <sheetName val="181_012"/>
      <sheetName val="181_022"/>
      <sheetName val="117_052"/>
      <sheetName val="117_062"/>
      <sheetName val="126_012"/>
      <sheetName val="126_022"/>
      <sheetName val="137_012"/>
      <sheetName val="&lt;T-12&gt;Sop_Pedrap_Puente_Prov_2"/>
      <sheetName val="PN-4_3_1_032"/>
      <sheetName val="PN-4_3_1_052"/>
      <sheetName val="PN-4_3_1_072"/>
      <sheetName val="&lt;T-9&gt;Sop_Pilotes2"/>
      <sheetName val="&lt;T-10&gt;Sop_Acero_Puentes2"/>
      <sheetName val="Misceláneos-Estr_2"/>
      <sheetName val="182_012"/>
      <sheetName val="&lt;P_U_&gt;Acero_Refuerzo2"/>
      <sheetName val="&lt;P_U_&gt;Pretensado_Cable_Acero2"/>
      <sheetName val="Wick_Drains-Geopier2"/>
      <sheetName val="109_012"/>
      <sheetName val="118_012"/>
      <sheetName val="118_022"/>
      <sheetName val="127_012"/>
      <sheetName val="171_01@171_032"/>
      <sheetName val="127_022"/>
      <sheetName val="127_032"/>
      <sheetName val="138_012"/>
      <sheetName val="&lt;T-13&gt;Drenes_Verticales2"/>
      <sheetName val="&lt;T-16&gt;Pre-Perforación_Drenes2"/>
      <sheetName val="&lt;T-17&gt;Columna_de_Grava2"/>
      <sheetName val="&lt;T-18&gt;Columna_Grava_Terravanza2"/>
      <sheetName val="4_4_022"/>
      <sheetName val="PN-4_4_012"/>
      <sheetName val="PN-4_4_022"/>
      <sheetName val="(5)-Estructura_de_Pavimento2"/>
      <sheetName val="5_012"/>
      <sheetName val="5_022"/>
      <sheetName val="5_03@5_062"/>
      <sheetName val="5_07@5_102"/>
      <sheetName val="5_112"/>
      <sheetName val="5_122"/>
      <sheetName val="5_132"/>
      <sheetName val="5_142"/>
      <sheetName val="5_152"/>
      <sheetName val="&lt;T-2&gt;Acopio_Base_Planta_Indio2"/>
      <sheetName val="&lt;P_U_&gt;Base_Estabilizada2"/>
      <sheetName val="5_16@5_192"/>
      <sheetName val="160_012"/>
      <sheetName val="160_022"/>
      <sheetName val="183_012"/>
      <sheetName val="183_022"/>
      <sheetName val="PN-5_012"/>
      <sheetName val="PN-5_032"/>
      <sheetName val="PN-5_042"/>
      <sheetName val="PN-5_052"/>
      <sheetName val="&lt;T-19&gt;Sop_SubBase2"/>
      <sheetName val="&lt;T-20&gt;Sop_Base2"/>
      <sheetName val="&lt;T-21&gt;Sop_Asfalto2"/>
      <sheetName val="6_2_012"/>
      <sheetName val="6_3_012"/>
      <sheetName val="6_3_022"/>
      <sheetName val="6_3_032"/>
      <sheetName val="6_3_042"/>
      <sheetName val="6_3_052"/>
      <sheetName val="6_3_192"/>
      <sheetName val="6_3_202"/>
      <sheetName val="6_3_212"/>
      <sheetName val="6_1_01_Contenes2"/>
      <sheetName val="6_1_02_Bordillos2"/>
      <sheetName val="6_1_03_Aceras_Hormigon_2"/>
      <sheetName val="6_1_04Relleno_Acera2"/>
      <sheetName val="Iluminacion_Vial2"/>
      <sheetName val="(7)-Electrificación_e_ilum_2"/>
      <sheetName val="7_012"/>
      <sheetName val="7_022"/>
      <sheetName val="107_012"/>
      <sheetName val="185_012"/>
      <sheetName val="&lt;T-11&gt;Sop_Militares2"/>
      <sheetName val="(Reembolsables)-Interf_Electri2"/>
      <sheetName val="186_012"/>
      <sheetName val="Pres__Interferencia_Electrica2"/>
      <sheetName val="(110)-Puente_Provisional2"/>
      <sheetName val="110_012"/>
      <sheetName val="x1-relleno_prueba2"/>
      <sheetName val="&lt;x1&gt;Relleno_Prueba_Avenida2"/>
      <sheetName val="&lt;Estatus_Proyecto&gt;2"/>
      <sheetName val="EXC__QMC2"/>
      <sheetName val="TRACT_MINA2"/>
      <sheetName val="%_Ralenti_CF-C12_2"/>
      <sheetName val="%_Ralenti_EXC_2"/>
      <sheetName val="%_Ralenti_EXC__(2)2"/>
      <sheetName val="REND_2"/>
      <sheetName val="T__HORA2"/>
      <sheetName val="Base_de_Dato2"/>
      <sheetName val="Los_Ángeles_(Fase_II)1"/>
      <sheetName val="MANO_DE_OBRA1"/>
      <sheetName val="Analisis_de_precios_SURFACE2"/>
      <sheetName val="BOQ_desglose_1"/>
      <sheetName val="MANT_TRANSITO1"/>
      <sheetName val="Analisis_de_Costos1"/>
      <sheetName val="Pu-Sanit_1"/>
      <sheetName val="Trabajos_Generales1"/>
      <sheetName val="Rendimientos_OM1"/>
      <sheetName val="Incremento_Precios"/>
      <sheetName val="PARTIDAS_NUEVAS"/>
      <sheetName val="Insumos_materiales"/>
      <sheetName val="Costos_Mano_de_Obra"/>
      <sheetName val="Ana__Horm_mexc_mort"/>
      <sheetName val="anal_term"/>
      <sheetName val="Anal__horm_"/>
      <sheetName val="PU-Elect_"/>
      <sheetName val="Pres__"/>
      <sheetName val="V_Tierras_A"/>
      <sheetName val="ANALISIS_ENTREGABLE"/>
      <sheetName val="Ins_2"/>
      <sheetName val="ANALISIS_STO_DGO7"/>
      <sheetName val="PRES__BOCA_NUEVA7"/>
      <sheetName val="CONTRARO_SEÑALIZACIONES7"/>
      <sheetName val="EDIFICIO_COUNTERS5"/>
      <sheetName val="LISTADO_INSUMOS_DEL_20005"/>
      <sheetName val="Presup_5"/>
      <sheetName val="PRESUP__HOSPIT__VERON3"/>
      <sheetName val="Análisis_de_Precios4"/>
      <sheetName val="Resumen_Precio_Equipos4"/>
      <sheetName val="O_M__y_Salarios4"/>
      <sheetName val="Planilla_&lt;ENM#5&gt;3"/>
      <sheetName val="Resumen_Reducciones3"/>
      <sheetName val="Planilla___3"/>
      <sheetName val="Estudios_y_Diseños3"/>
      <sheetName val="&lt;T-0&gt;Sop_Estudios_y_Diseños3"/>
      <sheetName val="Otros_Indirectos3"/>
      <sheetName val="(1)-Trab_Gen3"/>
      <sheetName val="1_013"/>
      <sheetName val="1_023"/>
      <sheetName val="1_033"/>
      <sheetName val="1_043"/>
      <sheetName val="1_053"/>
      <sheetName val="(2)-Mov_Tierra3"/>
      <sheetName val="2_013"/>
      <sheetName val="2_023"/>
      <sheetName val="2_033"/>
      <sheetName val="&lt;T-1&gt;Sop_Alambradas3"/>
      <sheetName val="100_013"/>
      <sheetName val="2_063"/>
      <sheetName val="2_073"/>
      <sheetName val="2_093"/>
      <sheetName val="&lt;T-3&gt;Sop_Exc_Inservible_&amp;_NCla3"/>
      <sheetName val="2_103"/>
      <sheetName val="2_113"/>
      <sheetName val="2_12@2_14-116_033"/>
      <sheetName val="Rutas_Acarreo3"/>
      <sheetName val="2_153"/>
      <sheetName val="2_163"/>
      <sheetName val="2_173"/>
      <sheetName val="2_183"/>
      <sheetName val="&lt;T-4&gt;Sop_Relleno-(Previo)3"/>
      <sheetName val="&lt;T-4&gt;Sop_Relleno-(Acumulado)3"/>
      <sheetName val="ajustes_de_reporte_relleno3"/>
      <sheetName val="&lt;T-4&gt;Sop_Relleno-(Periodo)3"/>
      <sheetName val="&lt;T-5&gt;Sop_Pedraplén3"/>
      <sheetName val="2_193"/>
      <sheetName val="2_223"/>
      <sheetName val="PN-2_043"/>
      <sheetName val="&lt;T-7&gt;Sop_Perfilado&amp;Grama3"/>
      <sheetName val="2_243"/>
      <sheetName val="2_363"/>
      <sheetName val="Mejoramiento_Fundación3"/>
      <sheetName val="116_013"/>
      <sheetName val="116_023"/>
      <sheetName val="&lt;T-14&gt;Estabilización_Cal3"/>
      <sheetName val="&lt;T-15&gt;Estabilización_Cemento3"/>
      <sheetName val="PN-2_063"/>
      <sheetName val="128_013"/>
      <sheetName val="&lt;Presup&gt;Tubería_Yuca3"/>
      <sheetName val="139_013"/>
      <sheetName val="&lt;Presup&gt;Tub_Haras_Nacionales3"/>
      <sheetName val="184_013"/>
      <sheetName val="&lt;Presup&gt;Tubería_Mata_Gorda3"/>
      <sheetName val="184_023"/>
      <sheetName val="&lt;Presup&gt;Tubería_El_Aguacate3"/>
      <sheetName val="184_033"/>
      <sheetName val="&lt;Presup&gt;Tubería_La_Victoria3"/>
      <sheetName val="139_023"/>
      <sheetName val="&lt;Presup&gt;Tubería_Juan_Tomás3"/>
      <sheetName val="161_013"/>
      <sheetName val="&lt;Presup&gt;Tubería_Mal_Nombre3"/>
      <sheetName val="PN-2_013"/>
      <sheetName val="&lt;Presup&gt;Tubería_Varios_Trabajo3"/>
      <sheetName val="3_1_023"/>
      <sheetName val="3_1_033"/>
      <sheetName val="150_013"/>
      <sheetName val="150_023"/>
      <sheetName val="162_013"/>
      <sheetName val="Drenaje_Subterraneo3"/>
      <sheetName val="3_3_013"/>
      <sheetName val="3_3_023"/>
      <sheetName val="Alc_Cajón3"/>
      <sheetName val="100_023"/>
      <sheetName val="3_4_1_013"/>
      <sheetName val="3_4_1_023"/>
      <sheetName val="3_4_1_033"/>
      <sheetName val="3_4_1_043"/>
      <sheetName val="3_4_1_053"/>
      <sheetName val="3_4_1_063"/>
      <sheetName val="3_4_1_073"/>
      <sheetName val="3_4_1_083"/>
      <sheetName val="3_4_1_093"/>
      <sheetName val="3_4_1_103"/>
      <sheetName val="3_4_1_113"/>
      <sheetName val="3_4_1_123"/>
      <sheetName val="101_013"/>
      <sheetName val="3_4_1_163"/>
      <sheetName val="3_4_1_173"/>
      <sheetName val="Alc_Tubular3"/>
      <sheetName val="3_4_2_013"/>
      <sheetName val="3_4_2_033"/>
      <sheetName val="3_4_2_043"/>
      <sheetName val="3_4_2_063"/>
      <sheetName val="3_4_2_073"/>
      <sheetName val="3_4_2_083"/>
      <sheetName val="3_4_2_093"/>
      <sheetName val="3_4_2_103"/>
      <sheetName val="3_4_2_113"/>
      <sheetName val="3_4_2_123"/>
      <sheetName val="&lt;T-6&gt;Sop_Exc_Rell_Estr_Alcant_3"/>
      <sheetName val="119_013"/>
      <sheetName val="119_023"/>
      <sheetName val="119_033"/>
      <sheetName val="119_043"/>
      <sheetName val="119_053"/>
      <sheetName val="119_063"/>
      <sheetName val="119_073"/>
      <sheetName val="119_083"/>
      <sheetName val="119_093"/>
      <sheetName val="129_013"/>
      <sheetName val="&lt;T-8&gt;Sop_Acero_Alcantarillas3"/>
      <sheetName val="(Puente)-Mal_Nombre3"/>
      <sheetName val="4_1_1_013"/>
      <sheetName val="4_1_1_043"/>
      <sheetName val="4_1_1_063"/>
      <sheetName val="4_1_1_083"/>
      <sheetName val="104_013"/>
      <sheetName val="104_023"/>
      <sheetName val="4_1_1_93"/>
      <sheetName val="4_1_1_103"/>
      <sheetName val="4_1_1_113"/>
      <sheetName val="4_1_1_123"/>
      <sheetName val="4_1_1_143"/>
      <sheetName val="4_1_1_153"/>
      <sheetName val="4_1_1_163"/>
      <sheetName val="4_1_1_183"/>
      <sheetName val="4_1_1_213"/>
      <sheetName val="130_013"/>
      <sheetName val="4_1_1_223"/>
      <sheetName val="4_1_1_253"/>
      <sheetName val="4_1_1_263"/>
      <sheetName val="120_013"/>
      <sheetName val="104_033"/>
      <sheetName val="4_1_4_043"/>
      <sheetName val="102_013"/>
      <sheetName val="102_023"/>
      <sheetName val="102_033"/>
      <sheetName val="102_043"/>
      <sheetName val="102_053"/>
      <sheetName val="4_1_4_063"/>
      <sheetName val="4_1_4_083"/>
      <sheetName val="4_1_4_093"/>
      <sheetName val="4_1_4_113"/>
      <sheetName val="4_1_4_183"/>
      <sheetName val="4_1_4_253"/>
      <sheetName val="106_023"/>
      <sheetName val="113_013"/>
      <sheetName val="113_023"/>
      <sheetName val="113_033"/>
      <sheetName val="106_013"/>
      <sheetName val="121_013"/>
      <sheetName val="121_023"/>
      <sheetName val="131_013"/>
      <sheetName val="131_023"/>
      <sheetName val="140_013"/>
      <sheetName val="140_023"/>
      <sheetName val="145_013"/>
      <sheetName val="145_023"/>
      <sheetName val="145_033"/>
      <sheetName val="145_043"/>
      <sheetName val="145_053"/>
      <sheetName val="163_013"/>
      <sheetName val="(Puente)-Haras_Nacionales3"/>
      <sheetName val="PN-4_2_2_023"/>
      <sheetName val="151_013"/>
      <sheetName val="4_2_2_023"/>
      <sheetName val="4_2_2_033"/>
      <sheetName val="4_2_2_043"/>
      <sheetName val="4_2_2_103"/>
      <sheetName val="151_023"/>
      <sheetName val="4_2_2_113"/>
      <sheetName val="4_2_2_123"/>
      <sheetName val="4_2_2_133"/>
      <sheetName val="103_013"/>
      <sheetName val="103_023"/>
      <sheetName val="103_033"/>
      <sheetName val="103_043"/>
      <sheetName val="105_013"/>
      <sheetName val="105_023"/>
      <sheetName val="105_033"/>
      <sheetName val="4_2_2_15_3"/>
      <sheetName val="4_2_2_163"/>
      <sheetName val="4_2_2_173"/>
      <sheetName val="108_013"/>
      <sheetName val="108_023"/>
      <sheetName val="108_033"/>
      <sheetName val="111_013"/>
      <sheetName val="111_023"/>
      <sheetName val="111_033"/>
      <sheetName val="111_043"/>
      <sheetName val="114_013"/>
      <sheetName val="122_013"/>
      <sheetName val="141_013"/>
      <sheetName val="141_023"/>
      <sheetName val="141_033"/>
      <sheetName val="132_013"/>
      <sheetName val="132_023"/>
      <sheetName val="zapata_bordillo-haras3"/>
      <sheetName val="4_1_3_043"/>
      <sheetName val="4_1_3_063"/>
      <sheetName val="4_1_3_073"/>
      <sheetName val="4_1_3_083"/>
      <sheetName val="4_1_3_093"/>
      <sheetName val="112_013"/>
      <sheetName val="112_023"/>
      <sheetName val="112_033"/>
      <sheetName val="112_043"/>
      <sheetName val="112_053"/>
      <sheetName val="112_063"/>
      <sheetName val="112_073"/>
      <sheetName val="4_1_3_013"/>
      <sheetName val="4_1_3_183"/>
      <sheetName val="4_1_3_253"/>
      <sheetName val="123_013"/>
      <sheetName val="123_023"/>
      <sheetName val="123_033"/>
      <sheetName val="133_013"/>
      <sheetName val="142_013"/>
      <sheetName val="142_023"/>
      <sheetName val="146_013"/>
      <sheetName val="146_023"/>
      <sheetName val="146_033"/>
      <sheetName val="146_043"/>
      <sheetName val="152_013"/>
      <sheetName val="152_023"/>
      <sheetName val="164_013"/>
      <sheetName val="zapata_bordillo_losa_Yuca3"/>
      <sheetName val="172_013"/>
      <sheetName val="172_023"/>
      <sheetName val="172_033"/>
      <sheetName val="PN-4_1_3_013"/>
      <sheetName val="PN-4_1_3_023"/>
      <sheetName val="PN-4_1_3_033"/>
      <sheetName val="PN-4_1_3_043"/>
      <sheetName val="4_1_2_063"/>
      <sheetName val="4_1_2_073"/>
      <sheetName val="4_1_2_113"/>
      <sheetName val="4_1_2_183"/>
      <sheetName val="4_1_2_203"/>
      <sheetName val="4_1_2_083"/>
      <sheetName val="4_1_2_253"/>
      <sheetName val="134_013"/>
      <sheetName val="134_023"/>
      <sheetName val="134_033"/>
      <sheetName val="143_013"/>
      <sheetName val="147_013"/>
      <sheetName val="153_013"/>
      <sheetName val="165_013"/>
      <sheetName val="165_023"/>
      <sheetName val="165_033"/>
      <sheetName val="173_013"/>
      <sheetName val="173_023"/>
      <sheetName val="PN-4_1_2_013"/>
      <sheetName val="PN-4_1_2_033"/>
      <sheetName val="PN-4_1_2_043"/>
      <sheetName val="PN-4_1_2_053"/>
      <sheetName val="153_023"/>
      <sheetName val="153_033"/>
      <sheetName val="4_1_5_043"/>
      <sheetName val="4_1_5_063"/>
      <sheetName val="4_1_5_073"/>
      <sheetName val="4_1_5_083"/>
      <sheetName val="4_1_5_093"/>
      <sheetName val="4_1_5_113"/>
      <sheetName val="154_013"/>
      <sheetName val="154_023"/>
      <sheetName val="135_013"/>
      <sheetName val="135_023"/>
      <sheetName val="135_033"/>
      <sheetName val="135_043"/>
      <sheetName val="135_053"/>
      <sheetName val="166_013"/>
      <sheetName val="174_013"/>
      <sheetName val="174_023"/>
      <sheetName val="174_033"/>
      <sheetName val="PN-4_1_5_033"/>
      <sheetName val="PN-4_1_5_053"/>
      <sheetName val="PN-4_1_5_063"/>
      <sheetName val="PN-4_1_5_073"/>
      <sheetName val="PN-4_1_5_083"/>
      <sheetName val="PN-4_1_5_093"/>
      <sheetName val="PN-4_1_5_113"/>
      <sheetName val="PN-4_1_5_123"/>
      <sheetName val="174_043"/>
      <sheetName val="174_053"/>
      <sheetName val="174_063"/>
      <sheetName val="174_073"/>
      <sheetName val="PN-4_1_5_133"/>
      <sheetName val="4_1_6_023"/>
      <sheetName val="4_1_6_053"/>
      <sheetName val="4_1_6_073"/>
      <sheetName val="4_1_6_093"/>
      <sheetName val="4_1_6_103"/>
      <sheetName val="&lt;P_U_&gt;Estructura_Puente3"/>
      <sheetName val="4_1_6_133"/>
      <sheetName val="4_1_6_173"/>
      <sheetName val="175_013"/>
      <sheetName val="175_023"/>
      <sheetName val="175_033"/>
      <sheetName val="175_043"/>
      <sheetName val="PN-4_1_6_033"/>
      <sheetName val="175_053"/>
      <sheetName val="144_013"/>
      <sheetName val="144_023"/>
      <sheetName val="144_033"/>
      <sheetName val="155_013"/>
      <sheetName val="155_023"/>
      <sheetName val="155_033"/>
      <sheetName val="PN-4_1_6_063"/>
      <sheetName val="PN-4_1_6_09@PN-4_1_6_113"/>
      <sheetName val="PN-4_1_6_143"/>
      <sheetName val="(Puente)-Juan_Tomas3"/>
      <sheetName val="156_013"/>
      <sheetName val="156_023"/>
      <sheetName val="167_013"/>
      <sheetName val="176_013"/>
      <sheetName val="176_023"/>
      <sheetName val="176_033"/>
      <sheetName val="176_043"/>
      <sheetName val="176_053"/>
      <sheetName val="176_063"/>
      <sheetName val="176_073"/>
      <sheetName val="176_083"/>
      <sheetName val="176_093"/>
      <sheetName val="176_103"/>
      <sheetName val="176_113"/>
      <sheetName val="176_123"/>
      <sheetName val="PN-4_1_7_043"/>
      <sheetName val="PN-4_1_7_053"/>
      <sheetName val="PN-4_1_7_063"/>
      <sheetName val="PN-4_1_7_093"/>
      <sheetName val="PN-4_1_7_103"/>
      <sheetName val="PN-4_1_7_113"/>
      <sheetName val="PN-4_1_7_123"/>
      <sheetName val="PN-4_1_7_143"/>
      <sheetName val="PN-4_1_7_203"/>
      <sheetName val="PN-4_1_7_293"/>
      <sheetName val="4_2_1_053"/>
      <sheetName val="4_2_1_173"/>
      <sheetName val="4_2_1_10_3"/>
      <sheetName val="4_2_1_113"/>
      <sheetName val="4_2_1_133"/>
      <sheetName val="115_013"/>
      <sheetName val="115_023"/>
      <sheetName val="115_033"/>
      <sheetName val="115_043"/>
      <sheetName val="115_053"/>
      <sheetName val="115_063"/>
      <sheetName val="115_073"/>
      <sheetName val="115_083"/>
      <sheetName val="124_013"/>
      <sheetName val="124_023"/>
      <sheetName val="124_033"/>
      <sheetName val="124_043"/>
      <sheetName val="124_053"/>
      <sheetName val="148_013"/>
      <sheetName val="148_023"/>
      <sheetName val="157_013"/>
      <sheetName val="157_023"/>
      <sheetName val="PN-4_2_1_033"/>
      <sheetName val="PN-4_2_1_053"/>
      <sheetName val="PN-4_2_1_083"/>
      <sheetName val="4_2_1_163"/>
      <sheetName val="4_2_1_213"/>
      <sheetName val="4_2_1_293"/>
      <sheetName val="4_2_1_303"/>
      <sheetName val="registros_punta3"/>
      <sheetName val="(Distribuidor)-La_Victoria3"/>
      <sheetName val="4_2_4_103"/>
      <sheetName val="4_2_4_043"/>
      <sheetName val="4_2_4_113"/>
      <sheetName val="4_2_4_153"/>
      <sheetName val="4_2_4_163"/>
      <sheetName val="4_2_4_133"/>
      <sheetName val="125_013"/>
      <sheetName val="125_023"/>
      <sheetName val="177_013"/>
      <sheetName val="177_023"/>
      <sheetName val="177_033"/>
      <sheetName val="177_043"/>
      <sheetName val="177_053"/>
      <sheetName val="177_063"/>
      <sheetName val="177_073"/>
      <sheetName val="158_013"/>
      <sheetName val="158_023"/>
      <sheetName val="158_033"/>
      <sheetName val="158_043"/>
      <sheetName val="158_053"/>
      <sheetName val="(Distribuidor)-Carre_Samaná3"/>
      <sheetName val="4_2_5_013"/>
      <sheetName val="4_2_5_033"/>
      <sheetName val="4_2_5_113"/>
      <sheetName val="4_2_5_123"/>
      <sheetName val="4_2_5_133"/>
      <sheetName val="4_2_5_143"/>
      <sheetName val="178_013"/>
      <sheetName val="178_023"/>
      <sheetName val="178_033"/>
      <sheetName val="178_043"/>
      <sheetName val="178_053"/>
      <sheetName val="PN-4_2_5_043"/>
      <sheetName val="PN-4_2_5_083"/>
      <sheetName val="PN-4_2_5_123"/>
      <sheetName val="PN-4_2_5_153"/>
      <sheetName val="(Paso_Inferior)-La_Victoria3"/>
      <sheetName val="4_3_2_103"/>
      <sheetName val="4_3_2_113"/>
      <sheetName val="4_3_2_123"/>
      <sheetName val="4_3_2_143"/>
      <sheetName val="4_3_2_153"/>
      <sheetName val="4_3_2_183"/>
      <sheetName val="4_3_2_213"/>
      <sheetName val="4_3_2_223"/>
      <sheetName val="(Paso_Inferior)-Mata_Mamón3"/>
      <sheetName val="4_3_3_103"/>
      <sheetName val="4_3_3_113"/>
      <sheetName val="4_3_3_123"/>
      <sheetName val="4_3_3_143"/>
      <sheetName val="4_3_3_183"/>
      <sheetName val="4_3_3_213"/>
      <sheetName val="4_3_3_223"/>
      <sheetName val="(Paso_Inferior)-Yabacao3"/>
      <sheetName val="136_013"/>
      <sheetName val="136_023"/>
      <sheetName val="136_033"/>
      <sheetName val="136_043"/>
      <sheetName val="149_013"/>
      <sheetName val="136_053"/>
      <sheetName val="(Puente)-Provisional_Ozama_3"/>
      <sheetName val="117_013"/>
      <sheetName val="117_023"/>
      <sheetName val="117_033"/>
      <sheetName val="117_043"/>
      <sheetName val="(Paso_Inferior)_El_Aguacate3"/>
      <sheetName val="(Paso_Inferior)-Los_Rojas3"/>
      <sheetName val="159_013"/>
      <sheetName val="159_023"/>
      <sheetName val="159_033"/>
      <sheetName val="159_043"/>
      <sheetName val="168_013"/>
      <sheetName val="168_023"/>
      <sheetName val="168_033"/>
      <sheetName val="179_013"/>
      <sheetName val="PN-4_3_6_063"/>
      <sheetName val="(Paso_Inferior)-El_Aguacate3"/>
      <sheetName val="169_013"/>
      <sheetName val="169_023"/>
      <sheetName val="Aguacate-_013"/>
      <sheetName val="169_033"/>
      <sheetName val="169_043"/>
      <sheetName val="180_013"/>
      <sheetName val="170_013"/>
      <sheetName val="170_023"/>
      <sheetName val="PN-4_3_5_033"/>
      <sheetName val="PN-4_3_5_043"/>
      <sheetName val="PN-4_3_5_053"/>
      <sheetName val="(Paso_Inferior)-Mal_Nombre3"/>
      <sheetName val="170_033"/>
      <sheetName val="170_043"/>
      <sheetName val="181_013"/>
      <sheetName val="181_023"/>
      <sheetName val="117_053"/>
      <sheetName val="117_063"/>
      <sheetName val="126_013"/>
      <sheetName val="126_023"/>
      <sheetName val="137_013"/>
      <sheetName val="&lt;T-12&gt;Sop_Pedrap_Puente_Prov_3"/>
      <sheetName val="PN-4_3_1_033"/>
      <sheetName val="PN-4_3_1_053"/>
      <sheetName val="PN-4_3_1_073"/>
      <sheetName val="&lt;T-9&gt;Sop_Pilotes3"/>
      <sheetName val="&lt;T-10&gt;Sop_Acero_Puentes3"/>
      <sheetName val="Misceláneos-Estr_3"/>
      <sheetName val="182_013"/>
      <sheetName val="&lt;P_U_&gt;Acero_Refuerzo3"/>
      <sheetName val="&lt;P_U_&gt;Pretensado_Cable_Acero3"/>
      <sheetName val="Wick_Drains-Geopier3"/>
      <sheetName val="109_013"/>
      <sheetName val="118_013"/>
      <sheetName val="118_023"/>
      <sheetName val="127_013"/>
      <sheetName val="171_01@171_033"/>
      <sheetName val="127_023"/>
      <sheetName val="127_033"/>
      <sheetName val="138_013"/>
      <sheetName val="&lt;T-13&gt;Drenes_Verticales3"/>
      <sheetName val="&lt;T-16&gt;Pre-Perforación_Drenes3"/>
      <sheetName val="&lt;T-17&gt;Columna_de_Grava3"/>
      <sheetName val="&lt;T-18&gt;Columna_Grava_Terravanza3"/>
      <sheetName val="4_4_023"/>
      <sheetName val="PN-4_4_013"/>
      <sheetName val="PN-4_4_023"/>
      <sheetName val="(5)-Estructura_de_Pavimento3"/>
      <sheetName val="5_013"/>
      <sheetName val="5_023"/>
      <sheetName val="5_03@5_063"/>
      <sheetName val="5_07@5_103"/>
      <sheetName val="5_113"/>
      <sheetName val="5_123"/>
      <sheetName val="5_133"/>
      <sheetName val="5_143"/>
      <sheetName val="5_153"/>
      <sheetName val="&lt;T-2&gt;Acopio_Base_Planta_Indio3"/>
      <sheetName val="&lt;P_U_&gt;Base_Estabilizada3"/>
      <sheetName val="5_16@5_193"/>
      <sheetName val="160_013"/>
      <sheetName val="160_023"/>
      <sheetName val="183_013"/>
      <sheetName val="183_023"/>
      <sheetName val="PN-5_013"/>
      <sheetName val="PN-5_033"/>
      <sheetName val="PN-5_043"/>
      <sheetName val="PN-5_053"/>
      <sheetName val="&lt;T-19&gt;Sop_SubBase3"/>
      <sheetName val="&lt;T-20&gt;Sop_Base3"/>
      <sheetName val="&lt;T-21&gt;Sop_Asfalto3"/>
      <sheetName val="6_2_013"/>
      <sheetName val="6_3_013"/>
      <sheetName val="6_3_023"/>
      <sheetName val="6_3_033"/>
      <sheetName val="6_3_043"/>
      <sheetName val="6_3_053"/>
      <sheetName val="6_3_193"/>
      <sheetName val="6_3_203"/>
      <sheetName val="6_3_213"/>
      <sheetName val="6_1_01_Contenes3"/>
      <sheetName val="6_1_02_Bordillos3"/>
      <sheetName val="6_1_03_Aceras_Hormigon_3"/>
      <sheetName val="6_1_04Relleno_Acera3"/>
      <sheetName val="Iluminacion_Vial3"/>
      <sheetName val="(7)-Electrificación_e_ilum_3"/>
      <sheetName val="7_013"/>
      <sheetName val="7_023"/>
      <sheetName val="107_013"/>
      <sheetName val="185_013"/>
      <sheetName val="&lt;T-11&gt;Sop_Militares3"/>
      <sheetName val="(Reembolsables)-Interf_Electri3"/>
      <sheetName val="186_013"/>
      <sheetName val="Pres__Interferencia_Electrica3"/>
      <sheetName val="(110)-Puente_Provisional3"/>
      <sheetName val="110_013"/>
      <sheetName val="x1-relleno_prueba3"/>
      <sheetName val="&lt;x1&gt;Relleno_Prueba_Avenida3"/>
      <sheetName val="&lt;Estatus_Proyecto&gt;3"/>
      <sheetName val="EXC__QMC3"/>
      <sheetName val="TRACT_MINA3"/>
      <sheetName val="%_Ralenti_CF-C12_3"/>
      <sheetName val="%_Ralenti_EXC_3"/>
      <sheetName val="%_Ralenti_EXC__(2)3"/>
      <sheetName val="REND_3"/>
      <sheetName val="T__HORA3"/>
      <sheetName val="Base_de_Dato3"/>
      <sheetName val="Los_Ángeles_(Fase_II)2"/>
      <sheetName val="MANO_DE_OBRA2"/>
      <sheetName val="Analisis_de_precios_SURFACE3"/>
      <sheetName val="BOQ_desglose_2"/>
      <sheetName val="MANT_TRANSITO2"/>
      <sheetName val="Analisis_de_Costos2"/>
      <sheetName val="Pu-Sanit_2"/>
      <sheetName val="Trabajos_Generales2"/>
      <sheetName val="Rendimientos_OM2"/>
      <sheetName val="Incremento_Precios1"/>
      <sheetName val="PARTIDAS_NUEVAS1"/>
      <sheetName val="Insumos_materiales1"/>
      <sheetName val="Costos_Mano_de_Obra1"/>
      <sheetName val="Ana__Horm_mexc_mort1"/>
      <sheetName val="anal_term1"/>
      <sheetName val="Anal__horm_1"/>
      <sheetName val="PU-Elect_1"/>
      <sheetName val="Pres__1"/>
      <sheetName val="V_Tierras_A1"/>
      <sheetName val="ANALISIS_ENTREGABLE1"/>
      <sheetName val="Ins_21"/>
      <sheetName val="ANALISIS_STO_DGO8"/>
      <sheetName val="PRES__BOCA_NUEVA8"/>
      <sheetName val="CONTRARO_SEÑALIZACIONES8"/>
      <sheetName val="EDIFICIO_COUNTERS6"/>
      <sheetName val="LISTADO_INSUMOS_DEL_20006"/>
      <sheetName val="Presup_6"/>
      <sheetName val="PRESUP__HOSPIT__VERON4"/>
      <sheetName val="Análisis_de_Precios5"/>
      <sheetName val="Resumen_Precio_Equipos5"/>
      <sheetName val="O_M__y_Salarios5"/>
      <sheetName val="Planilla_&lt;ENM#5&gt;4"/>
      <sheetName val="Resumen_Reducciones4"/>
      <sheetName val="Planilla___4"/>
      <sheetName val="Estudios_y_Diseños4"/>
      <sheetName val="&lt;T-0&gt;Sop_Estudios_y_Diseños4"/>
      <sheetName val="Otros_Indirectos4"/>
      <sheetName val="(1)-Trab_Gen4"/>
      <sheetName val="1_014"/>
      <sheetName val="1_024"/>
      <sheetName val="1_034"/>
      <sheetName val="1_044"/>
      <sheetName val="1_054"/>
      <sheetName val="(2)-Mov_Tierra4"/>
      <sheetName val="2_014"/>
      <sheetName val="2_024"/>
      <sheetName val="2_034"/>
      <sheetName val="&lt;T-1&gt;Sop_Alambradas4"/>
      <sheetName val="100_014"/>
      <sheetName val="2_064"/>
      <sheetName val="2_074"/>
      <sheetName val="2_094"/>
      <sheetName val="&lt;T-3&gt;Sop_Exc_Inservible_&amp;_NCla4"/>
      <sheetName val="2_104"/>
      <sheetName val="2_114"/>
      <sheetName val="2_12@2_14-116_034"/>
      <sheetName val="Rutas_Acarreo4"/>
      <sheetName val="2_154"/>
      <sheetName val="2_164"/>
      <sheetName val="2_174"/>
      <sheetName val="2_184"/>
      <sheetName val="&lt;T-4&gt;Sop_Relleno-(Previo)4"/>
      <sheetName val="&lt;T-4&gt;Sop_Relleno-(Acumulado)4"/>
      <sheetName val="ajustes_de_reporte_relleno4"/>
      <sheetName val="&lt;T-4&gt;Sop_Relleno-(Periodo)4"/>
      <sheetName val="&lt;T-5&gt;Sop_Pedraplén4"/>
      <sheetName val="2_194"/>
      <sheetName val="2_224"/>
      <sheetName val="PN-2_044"/>
      <sheetName val="&lt;T-7&gt;Sop_Perfilado&amp;Grama4"/>
      <sheetName val="2_244"/>
      <sheetName val="2_364"/>
      <sheetName val="Mejoramiento_Fundación4"/>
      <sheetName val="116_014"/>
      <sheetName val="116_024"/>
      <sheetName val="&lt;T-14&gt;Estabilización_Cal4"/>
      <sheetName val="&lt;T-15&gt;Estabilización_Cemento4"/>
      <sheetName val="PN-2_064"/>
      <sheetName val="128_014"/>
      <sheetName val="&lt;Presup&gt;Tubería_Yuca4"/>
      <sheetName val="139_014"/>
      <sheetName val="&lt;Presup&gt;Tub_Haras_Nacionales4"/>
      <sheetName val="184_014"/>
      <sheetName val="&lt;Presup&gt;Tubería_Mata_Gorda4"/>
      <sheetName val="184_024"/>
      <sheetName val="&lt;Presup&gt;Tubería_El_Aguacate4"/>
      <sheetName val="184_034"/>
      <sheetName val="&lt;Presup&gt;Tubería_La_Victoria4"/>
      <sheetName val="139_024"/>
      <sheetName val="&lt;Presup&gt;Tubería_Juan_Tomás4"/>
      <sheetName val="161_014"/>
      <sheetName val="&lt;Presup&gt;Tubería_Mal_Nombre4"/>
      <sheetName val="PN-2_014"/>
      <sheetName val="&lt;Presup&gt;Tubería_Varios_Trabajo4"/>
      <sheetName val="3_1_024"/>
      <sheetName val="3_1_034"/>
      <sheetName val="150_014"/>
      <sheetName val="150_024"/>
      <sheetName val="162_014"/>
      <sheetName val="Drenaje_Subterraneo4"/>
      <sheetName val="3_3_014"/>
      <sheetName val="3_3_024"/>
      <sheetName val="Alc_Cajón4"/>
      <sheetName val="100_024"/>
      <sheetName val="3_4_1_014"/>
      <sheetName val="3_4_1_024"/>
      <sheetName val="3_4_1_034"/>
      <sheetName val="3_4_1_044"/>
      <sheetName val="3_4_1_054"/>
      <sheetName val="3_4_1_064"/>
      <sheetName val="3_4_1_074"/>
      <sheetName val="3_4_1_084"/>
      <sheetName val="3_4_1_094"/>
      <sheetName val="3_4_1_104"/>
      <sheetName val="3_4_1_114"/>
      <sheetName val="3_4_1_124"/>
      <sheetName val="101_014"/>
      <sheetName val="3_4_1_164"/>
      <sheetName val="3_4_1_174"/>
      <sheetName val="Alc_Tubular4"/>
      <sheetName val="3_4_2_014"/>
      <sheetName val="3_4_2_034"/>
      <sheetName val="3_4_2_044"/>
      <sheetName val="3_4_2_064"/>
      <sheetName val="3_4_2_074"/>
      <sheetName val="3_4_2_084"/>
      <sheetName val="3_4_2_094"/>
      <sheetName val="3_4_2_104"/>
      <sheetName val="3_4_2_114"/>
      <sheetName val="3_4_2_124"/>
      <sheetName val="&lt;T-6&gt;Sop_Exc_Rell_Estr_Alcant_4"/>
      <sheetName val="119_014"/>
      <sheetName val="119_024"/>
      <sheetName val="119_034"/>
      <sheetName val="119_044"/>
      <sheetName val="119_054"/>
      <sheetName val="119_064"/>
      <sheetName val="119_074"/>
      <sheetName val="119_084"/>
      <sheetName val="119_094"/>
      <sheetName val="129_014"/>
      <sheetName val="&lt;T-8&gt;Sop_Acero_Alcantarillas4"/>
      <sheetName val="(Puente)-Mal_Nombre4"/>
      <sheetName val="4_1_1_014"/>
      <sheetName val="4_1_1_044"/>
      <sheetName val="4_1_1_064"/>
      <sheetName val="4_1_1_084"/>
      <sheetName val="104_014"/>
      <sheetName val="104_024"/>
      <sheetName val="4_1_1_94"/>
      <sheetName val="4_1_1_104"/>
      <sheetName val="4_1_1_114"/>
      <sheetName val="4_1_1_124"/>
      <sheetName val="4_1_1_144"/>
      <sheetName val="4_1_1_154"/>
      <sheetName val="4_1_1_164"/>
      <sheetName val="4_1_1_184"/>
      <sheetName val="4_1_1_214"/>
      <sheetName val="130_014"/>
      <sheetName val="4_1_1_224"/>
      <sheetName val="4_1_1_254"/>
      <sheetName val="4_1_1_264"/>
      <sheetName val="120_014"/>
      <sheetName val="104_034"/>
      <sheetName val="4_1_4_044"/>
      <sheetName val="102_014"/>
      <sheetName val="102_024"/>
      <sheetName val="102_034"/>
      <sheetName val="102_044"/>
      <sheetName val="102_054"/>
      <sheetName val="4_1_4_064"/>
      <sheetName val="4_1_4_084"/>
      <sheetName val="4_1_4_094"/>
      <sheetName val="4_1_4_114"/>
      <sheetName val="4_1_4_184"/>
      <sheetName val="4_1_4_254"/>
      <sheetName val="106_024"/>
      <sheetName val="113_014"/>
      <sheetName val="113_024"/>
      <sheetName val="113_034"/>
      <sheetName val="106_014"/>
      <sheetName val="121_014"/>
      <sheetName val="121_024"/>
      <sheetName val="131_014"/>
      <sheetName val="131_024"/>
      <sheetName val="140_014"/>
      <sheetName val="140_024"/>
      <sheetName val="145_014"/>
      <sheetName val="145_024"/>
      <sheetName val="145_034"/>
      <sheetName val="145_044"/>
      <sheetName val="145_054"/>
      <sheetName val="163_014"/>
      <sheetName val="(Puente)-Haras_Nacionales4"/>
      <sheetName val="PN-4_2_2_024"/>
      <sheetName val="151_014"/>
      <sheetName val="4_2_2_024"/>
      <sheetName val="4_2_2_034"/>
      <sheetName val="4_2_2_044"/>
      <sheetName val="4_2_2_104"/>
      <sheetName val="151_024"/>
      <sheetName val="4_2_2_114"/>
      <sheetName val="4_2_2_124"/>
      <sheetName val="4_2_2_134"/>
      <sheetName val="103_014"/>
      <sheetName val="103_024"/>
      <sheetName val="103_034"/>
      <sheetName val="103_044"/>
      <sheetName val="105_014"/>
      <sheetName val="105_024"/>
      <sheetName val="105_034"/>
      <sheetName val="4_2_2_15_4"/>
      <sheetName val="4_2_2_164"/>
      <sheetName val="4_2_2_174"/>
      <sheetName val="108_014"/>
      <sheetName val="108_024"/>
      <sheetName val="108_034"/>
      <sheetName val="111_014"/>
      <sheetName val="111_024"/>
      <sheetName val="111_034"/>
      <sheetName val="111_044"/>
      <sheetName val="114_014"/>
      <sheetName val="122_014"/>
      <sheetName val="141_014"/>
      <sheetName val="141_024"/>
      <sheetName val="141_034"/>
      <sheetName val="132_014"/>
      <sheetName val="132_024"/>
      <sheetName val="zapata_bordillo-haras4"/>
      <sheetName val="4_1_3_044"/>
      <sheetName val="4_1_3_064"/>
      <sheetName val="4_1_3_074"/>
      <sheetName val="4_1_3_084"/>
      <sheetName val="4_1_3_094"/>
      <sheetName val="112_014"/>
      <sheetName val="112_024"/>
      <sheetName val="112_034"/>
      <sheetName val="112_044"/>
      <sheetName val="112_054"/>
      <sheetName val="112_064"/>
      <sheetName val="112_074"/>
      <sheetName val="4_1_3_014"/>
      <sheetName val="4_1_3_184"/>
      <sheetName val="4_1_3_254"/>
      <sheetName val="123_014"/>
      <sheetName val="123_024"/>
      <sheetName val="123_034"/>
      <sheetName val="133_014"/>
      <sheetName val="142_014"/>
      <sheetName val="142_024"/>
      <sheetName val="146_014"/>
      <sheetName val="146_024"/>
      <sheetName val="146_034"/>
      <sheetName val="146_044"/>
      <sheetName val="152_014"/>
      <sheetName val="152_024"/>
      <sheetName val="164_014"/>
      <sheetName val="zapata_bordillo_losa_Yuca4"/>
      <sheetName val="172_014"/>
      <sheetName val="172_024"/>
      <sheetName val="172_034"/>
      <sheetName val="PN-4_1_3_014"/>
      <sheetName val="PN-4_1_3_024"/>
      <sheetName val="PN-4_1_3_034"/>
      <sheetName val="PN-4_1_3_044"/>
      <sheetName val="4_1_2_064"/>
      <sheetName val="4_1_2_074"/>
      <sheetName val="4_1_2_114"/>
      <sheetName val="4_1_2_184"/>
      <sheetName val="4_1_2_204"/>
      <sheetName val="4_1_2_084"/>
      <sheetName val="4_1_2_254"/>
      <sheetName val="134_014"/>
      <sheetName val="134_024"/>
      <sheetName val="134_034"/>
      <sheetName val="143_014"/>
      <sheetName val="147_014"/>
      <sheetName val="153_014"/>
      <sheetName val="165_014"/>
      <sheetName val="165_024"/>
      <sheetName val="165_034"/>
      <sheetName val="173_014"/>
      <sheetName val="173_024"/>
      <sheetName val="PN-4_1_2_014"/>
      <sheetName val="PN-4_1_2_034"/>
      <sheetName val="PN-4_1_2_044"/>
      <sheetName val="PN-4_1_2_054"/>
      <sheetName val="153_024"/>
      <sheetName val="153_034"/>
      <sheetName val="4_1_5_044"/>
      <sheetName val="4_1_5_064"/>
      <sheetName val="4_1_5_074"/>
      <sheetName val="4_1_5_084"/>
      <sheetName val="4_1_5_094"/>
      <sheetName val="4_1_5_114"/>
      <sheetName val="154_014"/>
      <sheetName val="154_024"/>
      <sheetName val="135_014"/>
      <sheetName val="135_024"/>
      <sheetName val="135_034"/>
      <sheetName val="135_044"/>
      <sheetName val="135_054"/>
      <sheetName val="166_014"/>
      <sheetName val="174_014"/>
      <sheetName val="174_024"/>
      <sheetName val="174_034"/>
      <sheetName val="PN-4_1_5_034"/>
      <sheetName val="PN-4_1_5_054"/>
      <sheetName val="PN-4_1_5_064"/>
      <sheetName val="PN-4_1_5_074"/>
      <sheetName val="PN-4_1_5_084"/>
      <sheetName val="PN-4_1_5_094"/>
      <sheetName val="PN-4_1_5_114"/>
      <sheetName val="PN-4_1_5_124"/>
      <sheetName val="174_044"/>
      <sheetName val="174_054"/>
      <sheetName val="174_064"/>
      <sheetName val="174_074"/>
      <sheetName val="PN-4_1_5_134"/>
      <sheetName val="4_1_6_024"/>
      <sheetName val="4_1_6_054"/>
      <sheetName val="4_1_6_074"/>
      <sheetName val="4_1_6_094"/>
      <sheetName val="4_1_6_104"/>
      <sheetName val="&lt;P_U_&gt;Estructura_Puente4"/>
      <sheetName val="4_1_6_134"/>
      <sheetName val="4_1_6_174"/>
      <sheetName val="175_014"/>
      <sheetName val="175_024"/>
      <sheetName val="175_034"/>
      <sheetName val="175_044"/>
      <sheetName val="PN-4_1_6_034"/>
      <sheetName val="175_054"/>
      <sheetName val="144_014"/>
      <sheetName val="144_024"/>
      <sheetName val="144_034"/>
      <sheetName val="155_014"/>
      <sheetName val="155_024"/>
      <sheetName val="155_034"/>
      <sheetName val="PN-4_1_6_064"/>
      <sheetName val="PN-4_1_6_09@PN-4_1_6_114"/>
      <sheetName val="PN-4_1_6_144"/>
      <sheetName val="(Puente)-Juan_Tomas4"/>
      <sheetName val="156_014"/>
      <sheetName val="156_024"/>
      <sheetName val="167_014"/>
      <sheetName val="176_014"/>
      <sheetName val="176_024"/>
      <sheetName val="176_034"/>
      <sheetName val="176_044"/>
      <sheetName val="176_054"/>
      <sheetName val="176_064"/>
      <sheetName val="176_074"/>
      <sheetName val="176_084"/>
      <sheetName val="176_094"/>
      <sheetName val="176_104"/>
      <sheetName val="176_114"/>
      <sheetName val="176_124"/>
      <sheetName val="PN-4_1_7_044"/>
      <sheetName val="PN-4_1_7_054"/>
      <sheetName val="PN-4_1_7_064"/>
      <sheetName val="PN-4_1_7_094"/>
      <sheetName val="PN-4_1_7_104"/>
      <sheetName val="PN-4_1_7_114"/>
      <sheetName val="PN-4_1_7_124"/>
      <sheetName val="PN-4_1_7_144"/>
      <sheetName val="PN-4_1_7_204"/>
      <sheetName val="PN-4_1_7_294"/>
      <sheetName val="4_2_1_054"/>
      <sheetName val="4_2_1_174"/>
      <sheetName val="4_2_1_10_4"/>
      <sheetName val="4_2_1_114"/>
      <sheetName val="4_2_1_134"/>
      <sheetName val="115_014"/>
      <sheetName val="115_024"/>
      <sheetName val="115_034"/>
      <sheetName val="115_044"/>
      <sheetName val="115_054"/>
      <sheetName val="115_064"/>
      <sheetName val="115_074"/>
      <sheetName val="115_084"/>
      <sheetName val="124_014"/>
      <sheetName val="124_024"/>
      <sheetName val="124_034"/>
      <sheetName val="124_044"/>
      <sheetName val="124_054"/>
      <sheetName val="148_014"/>
      <sheetName val="148_024"/>
      <sheetName val="157_014"/>
      <sheetName val="157_024"/>
      <sheetName val="PN-4_2_1_034"/>
      <sheetName val="PN-4_2_1_054"/>
      <sheetName val="PN-4_2_1_084"/>
      <sheetName val="4_2_1_164"/>
      <sheetName val="4_2_1_214"/>
      <sheetName val="4_2_1_294"/>
      <sheetName val="4_2_1_304"/>
      <sheetName val="registros_punta4"/>
      <sheetName val="(Distribuidor)-La_Victoria4"/>
      <sheetName val="4_2_4_104"/>
      <sheetName val="4_2_4_044"/>
      <sheetName val="4_2_4_114"/>
      <sheetName val="4_2_4_154"/>
      <sheetName val="4_2_4_164"/>
      <sheetName val="4_2_4_134"/>
      <sheetName val="125_014"/>
      <sheetName val="125_024"/>
      <sheetName val="177_014"/>
      <sheetName val="177_024"/>
      <sheetName val="177_034"/>
      <sheetName val="177_044"/>
      <sheetName val="177_054"/>
      <sheetName val="177_064"/>
      <sheetName val="177_074"/>
      <sheetName val="158_014"/>
      <sheetName val="158_024"/>
      <sheetName val="158_034"/>
      <sheetName val="158_044"/>
      <sheetName val="158_054"/>
      <sheetName val="(Distribuidor)-Carre_Samaná4"/>
      <sheetName val="4_2_5_014"/>
      <sheetName val="4_2_5_034"/>
      <sheetName val="4_2_5_114"/>
      <sheetName val="4_2_5_124"/>
      <sheetName val="4_2_5_134"/>
      <sheetName val="4_2_5_144"/>
      <sheetName val="178_014"/>
      <sheetName val="178_024"/>
      <sheetName val="178_034"/>
      <sheetName val="178_044"/>
      <sheetName val="178_054"/>
      <sheetName val="PN-4_2_5_044"/>
      <sheetName val="PN-4_2_5_084"/>
      <sheetName val="PN-4_2_5_124"/>
      <sheetName val="PN-4_2_5_154"/>
      <sheetName val="(Paso_Inferior)-La_Victoria4"/>
      <sheetName val="4_3_2_104"/>
      <sheetName val="4_3_2_114"/>
      <sheetName val="4_3_2_124"/>
      <sheetName val="4_3_2_144"/>
      <sheetName val="4_3_2_154"/>
      <sheetName val="4_3_2_184"/>
      <sheetName val="4_3_2_214"/>
      <sheetName val="4_3_2_224"/>
      <sheetName val="(Paso_Inferior)-Mata_Mamón4"/>
      <sheetName val="4_3_3_104"/>
      <sheetName val="4_3_3_114"/>
      <sheetName val="4_3_3_124"/>
      <sheetName val="4_3_3_144"/>
      <sheetName val="4_3_3_184"/>
      <sheetName val="4_3_3_214"/>
      <sheetName val="4_3_3_224"/>
      <sheetName val="(Paso_Inferior)-Yabacao4"/>
      <sheetName val="136_014"/>
      <sheetName val="136_024"/>
      <sheetName val="136_034"/>
      <sheetName val="136_044"/>
      <sheetName val="149_014"/>
      <sheetName val="136_054"/>
      <sheetName val="(Puente)-Provisional_Ozama_4"/>
      <sheetName val="117_014"/>
      <sheetName val="117_024"/>
      <sheetName val="117_034"/>
      <sheetName val="117_044"/>
      <sheetName val="(Paso_Inferior)_El_Aguacate4"/>
      <sheetName val="(Paso_Inferior)-Los_Rojas4"/>
      <sheetName val="159_014"/>
      <sheetName val="159_024"/>
      <sheetName val="159_034"/>
      <sheetName val="159_044"/>
      <sheetName val="168_014"/>
      <sheetName val="168_024"/>
      <sheetName val="168_034"/>
      <sheetName val="179_014"/>
      <sheetName val="PN-4_3_6_064"/>
      <sheetName val="(Paso_Inferior)-El_Aguacate4"/>
      <sheetName val="169_014"/>
      <sheetName val="169_024"/>
      <sheetName val="Aguacate-_014"/>
      <sheetName val="169_034"/>
      <sheetName val="169_044"/>
      <sheetName val="180_014"/>
      <sheetName val="170_014"/>
      <sheetName val="170_024"/>
      <sheetName val="PN-4_3_5_034"/>
      <sheetName val="PN-4_3_5_044"/>
      <sheetName val="PN-4_3_5_054"/>
      <sheetName val="(Paso_Inferior)-Mal_Nombre4"/>
      <sheetName val="170_034"/>
      <sheetName val="170_044"/>
      <sheetName val="181_014"/>
      <sheetName val="181_024"/>
      <sheetName val="117_054"/>
      <sheetName val="117_064"/>
      <sheetName val="126_014"/>
      <sheetName val="126_024"/>
      <sheetName val="137_014"/>
      <sheetName val="&lt;T-12&gt;Sop_Pedrap_Puente_Prov_4"/>
      <sheetName val="PN-4_3_1_034"/>
      <sheetName val="PN-4_3_1_054"/>
      <sheetName val="PN-4_3_1_074"/>
      <sheetName val="&lt;T-9&gt;Sop_Pilotes4"/>
      <sheetName val="&lt;T-10&gt;Sop_Acero_Puentes4"/>
      <sheetName val="Misceláneos-Estr_4"/>
      <sheetName val="182_014"/>
      <sheetName val="&lt;P_U_&gt;Acero_Refuerzo4"/>
      <sheetName val="&lt;P_U_&gt;Pretensado_Cable_Acero4"/>
      <sheetName val="Wick_Drains-Geopier4"/>
      <sheetName val="109_014"/>
      <sheetName val="118_014"/>
      <sheetName val="118_024"/>
      <sheetName val="127_014"/>
      <sheetName val="171_01@171_034"/>
      <sheetName val="127_024"/>
      <sheetName val="127_034"/>
      <sheetName val="138_014"/>
      <sheetName val="&lt;T-13&gt;Drenes_Verticales4"/>
      <sheetName val="&lt;T-16&gt;Pre-Perforación_Drenes4"/>
      <sheetName val="&lt;T-17&gt;Columna_de_Grava4"/>
      <sheetName val="&lt;T-18&gt;Columna_Grava_Terravanza4"/>
      <sheetName val="4_4_024"/>
      <sheetName val="PN-4_4_014"/>
      <sheetName val="PN-4_4_024"/>
      <sheetName val="(5)-Estructura_de_Pavimento4"/>
      <sheetName val="5_014"/>
      <sheetName val="5_024"/>
      <sheetName val="5_03@5_064"/>
      <sheetName val="5_07@5_104"/>
      <sheetName val="5_114"/>
      <sheetName val="5_124"/>
      <sheetName val="5_134"/>
      <sheetName val="5_144"/>
      <sheetName val="5_154"/>
      <sheetName val="&lt;T-2&gt;Acopio_Base_Planta_Indio4"/>
      <sheetName val="&lt;P_U_&gt;Base_Estabilizada4"/>
      <sheetName val="5_16@5_194"/>
      <sheetName val="160_014"/>
      <sheetName val="160_024"/>
      <sheetName val="183_014"/>
      <sheetName val="183_024"/>
      <sheetName val="PN-5_014"/>
      <sheetName val="PN-5_034"/>
      <sheetName val="PN-5_044"/>
      <sheetName val="PN-5_054"/>
      <sheetName val="&lt;T-19&gt;Sop_SubBase4"/>
      <sheetName val="&lt;T-20&gt;Sop_Base4"/>
      <sheetName val="&lt;T-21&gt;Sop_Asfalto4"/>
      <sheetName val="6_2_014"/>
      <sheetName val="6_3_014"/>
      <sheetName val="6_3_024"/>
      <sheetName val="6_3_034"/>
      <sheetName val="6_3_044"/>
      <sheetName val="6_3_054"/>
      <sheetName val="6_3_194"/>
      <sheetName val="6_3_204"/>
      <sheetName val="6_3_214"/>
      <sheetName val="6_1_01_Contenes4"/>
      <sheetName val="6_1_02_Bordillos4"/>
      <sheetName val="6_1_03_Aceras_Hormigon_4"/>
      <sheetName val="6_1_04Relleno_Acera4"/>
      <sheetName val="Iluminacion_Vial4"/>
      <sheetName val="(7)-Electrificación_e_ilum_4"/>
      <sheetName val="7_014"/>
      <sheetName val="7_024"/>
      <sheetName val="107_014"/>
      <sheetName val="185_014"/>
      <sheetName val="&lt;T-11&gt;Sop_Militares4"/>
      <sheetName val="(Reembolsables)-Interf_Electri4"/>
      <sheetName val="186_014"/>
      <sheetName val="Pres__Interferencia_Electrica4"/>
      <sheetName val="(110)-Puente_Provisional4"/>
      <sheetName val="110_014"/>
      <sheetName val="x1-relleno_prueba4"/>
      <sheetName val="&lt;x1&gt;Relleno_Prueba_Avenida4"/>
      <sheetName val="&lt;Estatus_Proyecto&gt;4"/>
      <sheetName val="EXC__QMC4"/>
      <sheetName val="TRACT_MINA4"/>
      <sheetName val="%_Ralenti_CF-C12_4"/>
      <sheetName val="%_Ralenti_EXC_4"/>
      <sheetName val="%_Ralenti_EXC__(2)4"/>
      <sheetName val="REND_4"/>
      <sheetName val="T__HORA4"/>
      <sheetName val="Base_de_Dato4"/>
      <sheetName val="Los_Ángeles_(Fase_II)3"/>
      <sheetName val="MANO_DE_OBRA3"/>
      <sheetName val="Analisis_de_precios_SURFACE4"/>
      <sheetName val="BOQ_desglose_3"/>
      <sheetName val="MANT_TRANSITO3"/>
      <sheetName val="Analisis_de_Costos3"/>
      <sheetName val="Pu-Sanit_3"/>
      <sheetName val="Trabajos_Generales3"/>
      <sheetName val="Rendimientos_OM3"/>
      <sheetName val="Incremento_Precios2"/>
      <sheetName val="PARTIDAS_NUEVAS2"/>
      <sheetName val="Insumos_materiales2"/>
      <sheetName val="Costos_Mano_de_Obra2"/>
      <sheetName val="Ana__Horm_mexc_mort2"/>
      <sheetName val="anal_term2"/>
      <sheetName val="Anal__horm_2"/>
      <sheetName val="PU-Elect_2"/>
      <sheetName val="Pres__2"/>
      <sheetName val="V_Tierras_A2"/>
      <sheetName val="ANALISIS_ENTREGABLE2"/>
      <sheetName val="Ins_22"/>
      <sheetName val="ANALISIS_STO_DGO9"/>
      <sheetName val="PRES__BOCA_NUEVA9"/>
      <sheetName val="CONTRARO_SEÑALIZACIONES9"/>
      <sheetName val="EDIFICIO_COUNTERS7"/>
      <sheetName val="LISTADO_INSUMOS_DEL_20007"/>
      <sheetName val="Presup_7"/>
      <sheetName val="PRESUP__HOSPIT__VERON5"/>
      <sheetName val="Análisis_de_Precios6"/>
      <sheetName val="Resumen_Precio_Equipos6"/>
      <sheetName val="O_M__y_Salarios6"/>
      <sheetName val="Planilla_&lt;ENM#5&gt;5"/>
      <sheetName val="Resumen_Reducciones5"/>
      <sheetName val="Planilla___5"/>
      <sheetName val="Estudios_y_Diseños5"/>
      <sheetName val="&lt;T-0&gt;Sop_Estudios_y_Diseños5"/>
      <sheetName val="Otros_Indirectos5"/>
      <sheetName val="(1)-Trab_Gen5"/>
      <sheetName val="1_015"/>
      <sheetName val="1_025"/>
      <sheetName val="1_035"/>
      <sheetName val="1_045"/>
      <sheetName val="1_055"/>
      <sheetName val="(2)-Mov_Tierra5"/>
      <sheetName val="2_015"/>
      <sheetName val="2_025"/>
      <sheetName val="2_035"/>
      <sheetName val="&lt;T-1&gt;Sop_Alambradas5"/>
      <sheetName val="100_015"/>
      <sheetName val="2_065"/>
      <sheetName val="2_075"/>
      <sheetName val="2_095"/>
      <sheetName val="&lt;T-3&gt;Sop_Exc_Inservible_&amp;_NCla5"/>
      <sheetName val="2_105"/>
      <sheetName val="2_115"/>
      <sheetName val="2_12@2_14-116_035"/>
      <sheetName val="Rutas_Acarreo5"/>
      <sheetName val="2_155"/>
      <sheetName val="2_165"/>
      <sheetName val="2_175"/>
      <sheetName val="2_185"/>
      <sheetName val="&lt;T-4&gt;Sop_Relleno-(Previo)5"/>
      <sheetName val="&lt;T-4&gt;Sop_Relleno-(Acumulado)5"/>
      <sheetName val="ajustes_de_reporte_relleno5"/>
      <sheetName val="&lt;T-4&gt;Sop_Relleno-(Periodo)5"/>
      <sheetName val="&lt;T-5&gt;Sop_Pedraplén5"/>
      <sheetName val="2_195"/>
      <sheetName val="2_225"/>
      <sheetName val="PN-2_045"/>
      <sheetName val="&lt;T-7&gt;Sop_Perfilado&amp;Grama5"/>
      <sheetName val="2_245"/>
      <sheetName val="2_365"/>
      <sheetName val="Mejoramiento_Fundación5"/>
      <sheetName val="116_015"/>
      <sheetName val="116_025"/>
      <sheetName val="&lt;T-14&gt;Estabilización_Cal5"/>
      <sheetName val="&lt;T-15&gt;Estabilización_Cemento5"/>
      <sheetName val="PN-2_065"/>
      <sheetName val="128_015"/>
      <sheetName val="&lt;Presup&gt;Tubería_Yuca5"/>
      <sheetName val="139_015"/>
      <sheetName val="&lt;Presup&gt;Tub_Haras_Nacionales5"/>
      <sheetName val="184_015"/>
      <sheetName val="&lt;Presup&gt;Tubería_Mata_Gorda5"/>
      <sheetName val="184_025"/>
      <sheetName val="&lt;Presup&gt;Tubería_El_Aguacate5"/>
      <sheetName val="184_035"/>
      <sheetName val="&lt;Presup&gt;Tubería_La_Victoria5"/>
      <sheetName val="139_025"/>
      <sheetName val="&lt;Presup&gt;Tubería_Juan_Tomás5"/>
      <sheetName val="161_015"/>
      <sheetName val="&lt;Presup&gt;Tubería_Mal_Nombre5"/>
      <sheetName val="PN-2_015"/>
      <sheetName val="&lt;Presup&gt;Tubería_Varios_Trabajo5"/>
      <sheetName val="3_1_025"/>
      <sheetName val="3_1_035"/>
      <sheetName val="150_015"/>
      <sheetName val="150_025"/>
      <sheetName val="162_015"/>
      <sheetName val="Drenaje_Subterraneo5"/>
      <sheetName val="3_3_015"/>
      <sheetName val="3_3_025"/>
      <sheetName val="Alc_Cajón5"/>
      <sheetName val="100_025"/>
      <sheetName val="3_4_1_015"/>
      <sheetName val="3_4_1_025"/>
      <sheetName val="3_4_1_035"/>
      <sheetName val="3_4_1_045"/>
      <sheetName val="3_4_1_055"/>
      <sheetName val="3_4_1_065"/>
      <sheetName val="3_4_1_075"/>
      <sheetName val="3_4_1_085"/>
      <sheetName val="3_4_1_095"/>
      <sheetName val="3_4_1_105"/>
      <sheetName val="3_4_1_115"/>
      <sheetName val="3_4_1_125"/>
      <sheetName val="101_015"/>
      <sheetName val="3_4_1_165"/>
      <sheetName val="3_4_1_175"/>
      <sheetName val="Alc_Tubular5"/>
      <sheetName val="3_4_2_015"/>
      <sheetName val="3_4_2_035"/>
      <sheetName val="3_4_2_045"/>
      <sheetName val="3_4_2_065"/>
      <sheetName val="3_4_2_075"/>
      <sheetName val="3_4_2_085"/>
      <sheetName val="3_4_2_095"/>
      <sheetName val="3_4_2_105"/>
      <sheetName val="3_4_2_115"/>
      <sheetName val="3_4_2_125"/>
      <sheetName val="&lt;T-6&gt;Sop_Exc_Rell_Estr_Alcant_5"/>
      <sheetName val="119_015"/>
      <sheetName val="119_025"/>
      <sheetName val="119_035"/>
      <sheetName val="119_045"/>
      <sheetName val="119_055"/>
      <sheetName val="119_065"/>
      <sheetName val="119_075"/>
      <sheetName val="119_085"/>
      <sheetName val="119_095"/>
      <sheetName val="129_015"/>
      <sheetName val="&lt;T-8&gt;Sop_Acero_Alcantarillas5"/>
      <sheetName val="(Puente)-Mal_Nombre5"/>
      <sheetName val="4_1_1_015"/>
      <sheetName val="4_1_1_045"/>
      <sheetName val="4_1_1_065"/>
      <sheetName val="4_1_1_085"/>
      <sheetName val="104_015"/>
      <sheetName val="104_025"/>
      <sheetName val="4_1_1_95"/>
      <sheetName val="4_1_1_105"/>
      <sheetName val="4_1_1_115"/>
      <sheetName val="4_1_1_125"/>
      <sheetName val="4_1_1_145"/>
      <sheetName val="4_1_1_155"/>
      <sheetName val="4_1_1_165"/>
      <sheetName val="4_1_1_185"/>
      <sheetName val="4_1_1_215"/>
      <sheetName val="130_015"/>
      <sheetName val="4_1_1_225"/>
      <sheetName val="4_1_1_255"/>
      <sheetName val="4_1_1_265"/>
      <sheetName val="120_015"/>
      <sheetName val="104_035"/>
      <sheetName val="4_1_4_045"/>
      <sheetName val="102_015"/>
      <sheetName val="102_025"/>
      <sheetName val="102_035"/>
      <sheetName val="102_045"/>
      <sheetName val="102_055"/>
      <sheetName val="4_1_4_065"/>
      <sheetName val="4_1_4_085"/>
      <sheetName val="4_1_4_095"/>
      <sheetName val="4_1_4_115"/>
      <sheetName val="4_1_4_185"/>
      <sheetName val="4_1_4_255"/>
      <sheetName val="106_025"/>
      <sheetName val="113_015"/>
      <sheetName val="113_025"/>
      <sheetName val="113_035"/>
      <sheetName val="106_015"/>
      <sheetName val="121_015"/>
      <sheetName val="121_025"/>
      <sheetName val="131_015"/>
      <sheetName val="131_025"/>
      <sheetName val="140_015"/>
      <sheetName val="140_025"/>
      <sheetName val="145_015"/>
      <sheetName val="145_025"/>
      <sheetName val="145_035"/>
      <sheetName val="145_045"/>
      <sheetName val="145_055"/>
      <sheetName val="163_015"/>
      <sheetName val="(Puente)-Haras_Nacionales5"/>
      <sheetName val="PN-4_2_2_025"/>
      <sheetName val="151_015"/>
      <sheetName val="4_2_2_025"/>
      <sheetName val="4_2_2_035"/>
      <sheetName val="4_2_2_045"/>
      <sheetName val="4_2_2_105"/>
      <sheetName val="151_025"/>
      <sheetName val="4_2_2_115"/>
      <sheetName val="4_2_2_125"/>
      <sheetName val="4_2_2_135"/>
      <sheetName val="103_015"/>
      <sheetName val="103_025"/>
      <sheetName val="103_035"/>
      <sheetName val="103_045"/>
      <sheetName val="105_015"/>
      <sheetName val="105_025"/>
      <sheetName val="105_035"/>
      <sheetName val="4_2_2_15_5"/>
      <sheetName val="4_2_2_165"/>
      <sheetName val="4_2_2_175"/>
      <sheetName val="108_015"/>
      <sheetName val="108_025"/>
      <sheetName val="108_035"/>
      <sheetName val="111_015"/>
      <sheetName val="111_025"/>
      <sheetName val="111_035"/>
      <sheetName val="111_045"/>
      <sheetName val="114_015"/>
      <sheetName val="122_015"/>
      <sheetName val="141_015"/>
      <sheetName val="141_025"/>
      <sheetName val="141_035"/>
      <sheetName val="132_015"/>
      <sheetName val="132_025"/>
      <sheetName val="zapata_bordillo-haras5"/>
      <sheetName val="4_1_3_045"/>
      <sheetName val="4_1_3_065"/>
      <sheetName val="4_1_3_075"/>
      <sheetName val="4_1_3_085"/>
      <sheetName val="4_1_3_095"/>
      <sheetName val="112_015"/>
      <sheetName val="112_025"/>
      <sheetName val="112_035"/>
      <sheetName val="112_045"/>
      <sheetName val="112_055"/>
      <sheetName val="112_065"/>
      <sheetName val="112_075"/>
      <sheetName val="4_1_3_015"/>
      <sheetName val="4_1_3_185"/>
      <sheetName val="4_1_3_255"/>
      <sheetName val="123_015"/>
      <sheetName val="123_025"/>
      <sheetName val="123_035"/>
      <sheetName val="133_015"/>
      <sheetName val="142_015"/>
      <sheetName val="142_025"/>
      <sheetName val="146_015"/>
      <sheetName val="146_025"/>
      <sheetName val="146_035"/>
      <sheetName val="146_045"/>
      <sheetName val="152_015"/>
      <sheetName val="152_025"/>
      <sheetName val="164_015"/>
      <sheetName val="zapata_bordillo_losa_Yuca5"/>
      <sheetName val="172_015"/>
      <sheetName val="172_025"/>
      <sheetName val="172_035"/>
      <sheetName val="PN-4_1_3_015"/>
      <sheetName val="PN-4_1_3_025"/>
      <sheetName val="PN-4_1_3_035"/>
      <sheetName val="PN-4_1_3_045"/>
      <sheetName val="4_1_2_065"/>
      <sheetName val="4_1_2_075"/>
      <sheetName val="4_1_2_115"/>
      <sheetName val="4_1_2_185"/>
      <sheetName val="4_1_2_205"/>
      <sheetName val="4_1_2_085"/>
      <sheetName val="4_1_2_255"/>
      <sheetName val="134_015"/>
      <sheetName val="134_025"/>
      <sheetName val="134_035"/>
      <sheetName val="143_015"/>
      <sheetName val="147_015"/>
      <sheetName val="153_015"/>
      <sheetName val="165_015"/>
      <sheetName val="165_025"/>
      <sheetName val="165_035"/>
      <sheetName val="173_015"/>
      <sheetName val="173_025"/>
      <sheetName val="PN-4_1_2_015"/>
      <sheetName val="PN-4_1_2_035"/>
      <sheetName val="PN-4_1_2_045"/>
      <sheetName val="PN-4_1_2_055"/>
      <sheetName val="153_025"/>
      <sheetName val="153_035"/>
      <sheetName val="4_1_5_045"/>
      <sheetName val="4_1_5_065"/>
      <sheetName val="4_1_5_075"/>
      <sheetName val="4_1_5_085"/>
      <sheetName val="4_1_5_095"/>
      <sheetName val="4_1_5_115"/>
      <sheetName val="154_015"/>
      <sheetName val="154_025"/>
      <sheetName val="135_015"/>
      <sheetName val="135_025"/>
      <sheetName val="135_035"/>
      <sheetName val="135_045"/>
      <sheetName val="135_055"/>
      <sheetName val="166_015"/>
      <sheetName val="174_015"/>
      <sheetName val="174_025"/>
      <sheetName val="174_035"/>
      <sheetName val="PN-4_1_5_035"/>
      <sheetName val="PN-4_1_5_055"/>
      <sheetName val="PN-4_1_5_065"/>
      <sheetName val="PN-4_1_5_075"/>
      <sheetName val="PN-4_1_5_085"/>
      <sheetName val="PN-4_1_5_095"/>
      <sheetName val="PN-4_1_5_115"/>
      <sheetName val="PN-4_1_5_125"/>
      <sheetName val="174_045"/>
      <sheetName val="174_055"/>
      <sheetName val="174_065"/>
      <sheetName val="174_075"/>
      <sheetName val="PN-4_1_5_135"/>
      <sheetName val="4_1_6_025"/>
      <sheetName val="4_1_6_055"/>
      <sheetName val="4_1_6_075"/>
      <sheetName val="4_1_6_095"/>
      <sheetName val="4_1_6_105"/>
      <sheetName val="&lt;P_U_&gt;Estructura_Puente5"/>
      <sheetName val="4_1_6_135"/>
      <sheetName val="4_1_6_175"/>
      <sheetName val="175_015"/>
      <sheetName val="175_025"/>
      <sheetName val="175_035"/>
      <sheetName val="175_045"/>
      <sheetName val="PN-4_1_6_035"/>
      <sheetName val="175_055"/>
      <sheetName val="144_015"/>
      <sheetName val="144_025"/>
      <sheetName val="144_035"/>
      <sheetName val="155_015"/>
      <sheetName val="155_025"/>
      <sheetName val="155_035"/>
      <sheetName val="PN-4_1_6_065"/>
      <sheetName val="PN-4_1_6_09@PN-4_1_6_115"/>
      <sheetName val="PN-4_1_6_145"/>
      <sheetName val="(Puente)-Juan_Tomas5"/>
      <sheetName val="156_015"/>
      <sheetName val="156_025"/>
      <sheetName val="167_015"/>
      <sheetName val="176_015"/>
      <sheetName val="176_025"/>
      <sheetName val="176_035"/>
      <sheetName val="176_045"/>
      <sheetName val="176_055"/>
      <sheetName val="176_065"/>
      <sheetName val="176_075"/>
      <sheetName val="176_085"/>
      <sheetName val="176_095"/>
      <sheetName val="176_105"/>
      <sheetName val="176_115"/>
      <sheetName val="176_125"/>
      <sheetName val="PN-4_1_7_045"/>
      <sheetName val="PN-4_1_7_055"/>
      <sheetName val="PN-4_1_7_065"/>
      <sheetName val="PN-4_1_7_095"/>
      <sheetName val="PN-4_1_7_105"/>
      <sheetName val="PN-4_1_7_115"/>
      <sheetName val="PN-4_1_7_125"/>
      <sheetName val="PN-4_1_7_145"/>
      <sheetName val="PN-4_1_7_205"/>
      <sheetName val="PN-4_1_7_295"/>
      <sheetName val="4_2_1_055"/>
      <sheetName val="4_2_1_175"/>
      <sheetName val="4_2_1_10_5"/>
      <sheetName val="4_2_1_115"/>
      <sheetName val="4_2_1_135"/>
      <sheetName val="115_015"/>
      <sheetName val="115_025"/>
      <sheetName val="115_035"/>
      <sheetName val="115_045"/>
      <sheetName val="115_055"/>
      <sheetName val="115_065"/>
      <sheetName val="115_075"/>
      <sheetName val="115_085"/>
      <sheetName val="124_015"/>
      <sheetName val="124_025"/>
      <sheetName val="124_035"/>
      <sheetName val="124_045"/>
      <sheetName val="124_055"/>
      <sheetName val="148_015"/>
      <sheetName val="148_025"/>
      <sheetName val="157_015"/>
      <sheetName val="157_025"/>
      <sheetName val="PN-4_2_1_035"/>
      <sheetName val="PN-4_2_1_055"/>
      <sheetName val="PN-4_2_1_085"/>
      <sheetName val="4_2_1_165"/>
      <sheetName val="4_2_1_215"/>
      <sheetName val="4_2_1_295"/>
      <sheetName val="4_2_1_305"/>
      <sheetName val="registros_punta5"/>
      <sheetName val="(Distribuidor)-La_Victoria5"/>
      <sheetName val="4_2_4_105"/>
      <sheetName val="4_2_4_045"/>
      <sheetName val="4_2_4_115"/>
      <sheetName val="4_2_4_155"/>
      <sheetName val="4_2_4_165"/>
      <sheetName val="4_2_4_135"/>
      <sheetName val="125_015"/>
      <sheetName val="125_025"/>
      <sheetName val="177_015"/>
      <sheetName val="177_025"/>
      <sheetName val="177_035"/>
      <sheetName val="177_045"/>
      <sheetName val="177_055"/>
      <sheetName val="177_065"/>
      <sheetName val="177_075"/>
      <sheetName val="158_015"/>
      <sheetName val="158_025"/>
      <sheetName val="158_035"/>
      <sheetName val="158_045"/>
      <sheetName val="158_055"/>
      <sheetName val="(Distribuidor)-Carre_Samaná5"/>
      <sheetName val="4_2_5_015"/>
      <sheetName val="4_2_5_035"/>
      <sheetName val="4_2_5_115"/>
      <sheetName val="4_2_5_125"/>
      <sheetName val="4_2_5_135"/>
      <sheetName val="4_2_5_145"/>
      <sheetName val="178_015"/>
      <sheetName val="178_025"/>
      <sheetName val="178_035"/>
      <sheetName val="178_045"/>
      <sheetName val="178_055"/>
      <sheetName val="PN-4_2_5_045"/>
      <sheetName val="PN-4_2_5_085"/>
      <sheetName val="PN-4_2_5_125"/>
      <sheetName val="PN-4_2_5_155"/>
      <sheetName val="(Paso_Inferior)-La_Victoria5"/>
      <sheetName val="4_3_2_105"/>
      <sheetName val="4_3_2_115"/>
      <sheetName val="4_3_2_125"/>
      <sheetName val="4_3_2_145"/>
      <sheetName val="4_3_2_155"/>
      <sheetName val="4_3_2_185"/>
      <sheetName val="4_3_2_215"/>
      <sheetName val="4_3_2_225"/>
      <sheetName val="(Paso_Inferior)-Mata_Mamón5"/>
      <sheetName val="4_3_3_105"/>
      <sheetName val="4_3_3_115"/>
      <sheetName val="4_3_3_125"/>
      <sheetName val="4_3_3_145"/>
      <sheetName val="4_3_3_185"/>
      <sheetName val="4_3_3_215"/>
      <sheetName val="4_3_3_225"/>
      <sheetName val="(Paso_Inferior)-Yabacao5"/>
      <sheetName val="136_015"/>
      <sheetName val="136_025"/>
      <sheetName val="136_035"/>
      <sheetName val="136_045"/>
      <sheetName val="149_015"/>
      <sheetName val="136_055"/>
      <sheetName val="(Puente)-Provisional_Ozama_5"/>
      <sheetName val="117_015"/>
      <sheetName val="117_025"/>
      <sheetName val="117_035"/>
      <sheetName val="117_045"/>
      <sheetName val="(Paso_Inferior)_El_Aguacate5"/>
      <sheetName val="(Paso_Inferior)-Los_Rojas5"/>
      <sheetName val="159_015"/>
      <sheetName val="159_025"/>
      <sheetName val="159_035"/>
      <sheetName val="159_045"/>
      <sheetName val="168_015"/>
      <sheetName val="168_025"/>
      <sheetName val="168_035"/>
      <sheetName val="179_015"/>
      <sheetName val="PN-4_3_6_065"/>
      <sheetName val="(Paso_Inferior)-El_Aguacate5"/>
      <sheetName val="169_015"/>
      <sheetName val="169_025"/>
      <sheetName val="Aguacate-_015"/>
      <sheetName val="169_035"/>
      <sheetName val="169_045"/>
      <sheetName val="180_015"/>
      <sheetName val="170_015"/>
      <sheetName val="170_025"/>
      <sheetName val="PN-4_3_5_035"/>
      <sheetName val="PN-4_3_5_045"/>
      <sheetName val="PN-4_3_5_055"/>
      <sheetName val="(Paso_Inferior)-Mal_Nombre5"/>
      <sheetName val="170_035"/>
      <sheetName val="170_045"/>
      <sheetName val="181_015"/>
      <sheetName val="181_025"/>
      <sheetName val="117_055"/>
      <sheetName val="117_065"/>
      <sheetName val="126_015"/>
      <sheetName val="126_025"/>
      <sheetName val="137_015"/>
      <sheetName val="&lt;T-12&gt;Sop_Pedrap_Puente_Prov_5"/>
      <sheetName val="PN-4_3_1_035"/>
      <sheetName val="PN-4_3_1_055"/>
      <sheetName val="PN-4_3_1_075"/>
      <sheetName val="&lt;T-9&gt;Sop_Pilotes5"/>
      <sheetName val="&lt;T-10&gt;Sop_Acero_Puentes5"/>
      <sheetName val="Misceláneos-Estr_5"/>
      <sheetName val="182_015"/>
      <sheetName val="&lt;P_U_&gt;Acero_Refuerzo5"/>
      <sheetName val="&lt;P_U_&gt;Pretensado_Cable_Acero5"/>
      <sheetName val="Wick_Drains-Geopier5"/>
      <sheetName val="109_015"/>
      <sheetName val="118_015"/>
      <sheetName val="118_025"/>
      <sheetName val="127_015"/>
      <sheetName val="171_01@171_035"/>
      <sheetName val="127_025"/>
      <sheetName val="127_035"/>
      <sheetName val="138_015"/>
      <sheetName val="&lt;T-13&gt;Drenes_Verticales5"/>
      <sheetName val="&lt;T-16&gt;Pre-Perforación_Drenes5"/>
      <sheetName val="&lt;T-17&gt;Columna_de_Grava5"/>
      <sheetName val="&lt;T-18&gt;Columna_Grava_Terravanza5"/>
      <sheetName val="4_4_025"/>
      <sheetName val="PN-4_4_015"/>
      <sheetName val="PN-4_4_025"/>
      <sheetName val="(5)-Estructura_de_Pavimento5"/>
      <sheetName val="5_015"/>
      <sheetName val="5_025"/>
      <sheetName val="5_03@5_065"/>
      <sheetName val="5_07@5_105"/>
      <sheetName val="5_115"/>
      <sheetName val="5_125"/>
      <sheetName val="5_135"/>
      <sheetName val="5_145"/>
      <sheetName val="5_155"/>
      <sheetName val="&lt;T-2&gt;Acopio_Base_Planta_Indio5"/>
      <sheetName val="&lt;P_U_&gt;Base_Estabilizada5"/>
      <sheetName val="5_16@5_195"/>
      <sheetName val="160_015"/>
      <sheetName val="160_025"/>
      <sheetName val="183_015"/>
      <sheetName val="183_025"/>
      <sheetName val="PN-5_015"/>
      <sheetName val="PN-5_035"/>
      <sheetName val="PN-5_045"/>
      <sheetName val="PN-5_055"/>
      <sheetName val="&lt;T-19&gt;Sop_SubBase5"/>
      <sheetName val="&lt;T-20&gt;Sop_Base5"/>
      <sheetName val="&lt;T-21&gt;Sop_Asfalto5"/>
      <sheetName val="6_2_015"/>
      <sheetName val="6_3_015"/>
      <sheetName val="6_3_025"/>
      <sheetName val="6_3_035"/>
      <sheetName val="6_3_045"/>
      <sheetName val="6_3_055"/>
      <sheetName val="6_3_195"/>
      <sheetName val="6_3_205"/>
      <sheetName val="6_3_215"/>
      <sheetName val="6_1_01_Contenes5"/>
      <sheetName val="6_1_02_Bordillos5"/>
      <sheetName val="6_1_03_Aceras_Hormigon_5"/>
      <sheetName val="6_1_04Relleno_Acera5"/>
      <sheetName val="Iluminacion_Vial5"/>
      <sheetName val="(7)-Electrificación_e_ilum_5"/>
      <sheetName val="7_015"/>
      <sheetName val="7_025"/>
      <sheetName val="107_015"/>
      <sheetName val="185_015"/>
      <sheetName val="&lt;T-11&gt;Sop_Militares5"/>
      <sheetName val="(Reembolsables)-Interf_Electri5"/>
      <sheetName val="186_015"/>
      <sheetName val="Pres__Interferencia_Electrica5"/>
      <sheetName val="(110)-Puente_Provisional5"/>
      <sheetName val="110_015"/>
      <sheetName val="x1-relleno_prueba5"/>
      <sheetName val="&lt;x1&gt;Relleno_Prueba_Avenida5"/>
      <sheetName val="&lt;Estatus_Proyecto&gt;5"/>
      <sheetName val="EXC__QMC5"/>
      <sheetName val="TRACT_MINA5"/>
      <sheetName val="%_Ralenti_CF-C12_5"/>
      <sheetName val="%_Ralenti_EXC_5"/>
      <sheetName val="%_Ralenti_EXC__(2)5"/>
      <sheetName val="REND_5"/>
      <sheetName val="T__HORA5"/>
      <sheetName val="Base_de_Dato5"/>
      <sheetName val="Los_Ángeles_(Fase_II)4"/>
      <sheetName val="MANO_DE_OBRA4"/>
      <sheetName val="Analisis_de_precios_SURFACE5"/>
      <sheetName val="BOQ_desglose_4"/>
      <sheetName val="MANT_TRANSITO4"/>
      <sheetName val="Analisis_de_Costos4"/>
      <sheetName val="Pu-Sanit_4"/>
      <sheetName val="Trabajos_Generales4"/>
      <sheetName val="Rendimientos_OM4"/>
      <sheetName val="Incremento_Precios3"/>
      <sheetName val="PARTIDAS_NUEVAS3"/>
      <sheetName val="Insumos_materiales3"/>
      <sheetName val="Costos_Mano_de_Obra3"/>
      <sheetName val="Ana__Horm_mexc_mort3"/>
      <sheetName val="anal_term3"/>
      <sheetName val="Anal__horm_3"/>
      <sheetName val="PU-Elect_3"/>
      <sheetName val="Pres__3"/>
      <sheetName val="V_Tierras_A3"/>
      <sheetName val="ANALISIS_ENTREGABLE3"/>
      <sheetName val="Ins_23"/>
      <sheetName val="ANALISIS_STO_DGO10"/>
      <sheetName val="PRES__BOCA_NUEVA10"/>
      <sheetName val="CONTRARO_SEÑALIZACIONES10"/>
      <sheetName val="EDIFICIO_COUNTERS8"/>
      <sheetName val="LISTADO_INSUMOS_DEL_20008"/>
      <sheetName val="Presup_8"/>
      <sheetName val="PRESUP__HOSPIT__VERON6"/>
      <sheetName val="Análisis_de_Precios7"/>
      <sheetName val="Resumen_Precio_Equipos7"/>
      <sheetName val="O_M__y_Salarios7"/>
      <sheetName val="Planilla_&lt;ENM#5&gt;6"/>
      <sheetName val="Resumen_Reducciones6"/>
      <sheetName val="Planilla___6"/>
      <sheetName val="Estudios_y_Diseños6"/>
      <sheetName val="&lt;T-0&gt;Sop_Estudios_y_Diseños6"/>
      <sheetName val="Otros_Indirectos6"/>
      <sheetName val="(1)-Trab_Gen6"/>
      <sheetName val="1_016"/>
      <sheetName val="1_026"/>
      <sheetName val="1_036"/>
      <sheetName val="1_046"/>
      <sheetName val="1_056"/>
      <sheetName val="(2)-Mov_Tierra6"/>
      <sheetName val="2_016"/>
      <sheetName val="2_026"/>
      <sheetName val="2_036"/>
      <sheetName val="&lt;T-1&gt;Sop_Alambradas6"/>
      <sheetName val="100_016"/>
      <sheetName val="2_066"/>
      <sheetName val="2_076"/>
      <sheetName val="2_096"/>
      <sheetName val="&lt;T-3&gt;Sop_Exc_Inservible_&amp;_NCla6"/>
      <sheetName val="2_106"/>
      <sheetName val="2_116"/>
      <sheetName val="2_12@2_14-116_036"/>
      <sheetName val="Rutas_Acarreo6"/>
      <sheetName val="2_156"/>
      <sheetName val="2_166"/>
      <sheetName val="2_176"/>
      <sheetName val="2_186"/>
      <sheetName val="&lt;T-4&gt;Sop_Relleno-(Previo)6"/>
      <sheetName val="&lt;T-4&gt;Sop_Relleno-(Acumulado)6"/>
      <sheetName val="ajustes_de_reporte_relleno6"/>
      <sheetName val="&lt;T-4&gt;Sop_Relleno-(Periodo)6"/>
      <sheetName val="&lt;T-5&gt;Sop_Pedraplén6"/>
      <sheetName val="2_196"/>
      <sheetName val="2_226"/>
      <sheetName val="PN-2_046"/>
      <sheetName val="&lt;T-7&gt;Sop_Perfilado&amp;Grama6"/>
      <sheetName val="2_246"/>
      <sheetName val="2_366"/>
      <sheetName val="Mejoramiento_Fundación6"/>
      <sheetName val="116_016"/>
      <sheetName val="116_026"/>
      <sheetName val="&lt;T-14&gt;Estabilización_Cal6"/>
      <sheetName val="&lt;T-15&gt;Estabilización_Cemento6"/>
      <sheetName val="PN-2_066"/>
      <sheetName val="128_016"/>
      <sheetName val="&lt;Presup&gt;Tubería_Yuca6"/>
      <sheetName val="139_016"/>
      <sheetName val="&lt;Presup&gt;Tub_Haras_Nacionales6"/>
      <sheetName val="184_016"/>
      <sheetName val="&lt;Presup&gt;Tubería_Mata_Gorda6"/>
      <sheetName val="184_026"/>
      <sheetName val="&lt;Presup&gt;Tubería_El_Aguacate6"/>
      <sheetName val="184_036"/>
      <sheetName val="&lt;Presup&gt;Tubería_La_Victoria6"/>
      <sheetName val="139_026"/>
      <sheetName val="&lt;Presup&gt;Tubería_Juan_Tomás6"/>
      <sheetName val="161_016"/>
      <sheetName val="&lt;Presup&gt;Tubería_Mal_Nombre6"/>
      <sheetName val="PN-2_016"/>
      <sheetName val="&lt;Presup&gt;Tubería_Varios_Trabajo6"/>
      <sheetName val="3_1_026"/>
      <sheetName val="3_1_036"/>
      <sheetName val="150_016"/>
      <sheetName val="150_026"/>
      <sheetName val="162_016"/>
      <sheetName val="Drenaje_Subterraneo6"/>
      <sheetName val="3_3_016"/>
      <sheetName val="3_3_026"/>
      <sheetName val="Alc_Cajón6"/>
      <sheetName val="100_026"/>
      <sheetName val="3_4_1_016"/>
      <sheetName val="3_4_1_026"/>
      <sheetName val="3_4_1_036"/>
      <sheetName val="3_4_1_046"/>
      <sheetName val="3_4_1_056"/>
      <sheetName val="3_4_1_066"/>
      <sheetName val="3_4_1_076"/>
      <sheetName val="3_4_1_086"/>
      <sheetName val="3_4_1_096"/>
      <sheetName val="3_4_1_106"/>
      <sheetName val="3_4_1_116"/>
      <sheetName val="3_4_1_126"/>
      <sheetName val="101_016"/>
      <sheetName val="3_4_1_166"/>
      <sheetName val="3_4_1_176"/>
      <sheetName val="Alc_Tubular6"/>
      <sheetName val="3_4_2_016"/>
      <sheetName val="3_4_2_036"/>
      <sheetName val="3_4_2_046"/>
      <sheetName val="3_4_2_066"/>
      <sheetName val="3_4_2_076"/>
      <sheetName val="3_4_2_086"/>
      <sheetName val="3_4_2_096"/>
      <sheetName val="3_4_2_106"/>
      <sheetName val="3_4_2_116"/>
      <sheetName val="3_4_2_126"/>
      <sheetName val="&lt;T-6&gt;Sop_Exc_Rell_Estr_Alcant_6"/>
      <sheetName val="119_016"/>
      <sheetName val="119_026"/>
      <sheetName val="119_036"/>
      <sheetName val="119_046"/>
      <sheetName val="119_056"/>
      <sheetName val="119_066"/>
      <sheetName val="119_076"/>
      <sheetName val="119_086"/>
      <sheetName val="119_096"/>
      <sheetName val="129_016"/>
      <sheetName val="&lt;T-8&gt;Sop_Acero_Alcantarillas6"/>
      <sheetName val="(Puente)-Mal_Nombre6"/>
      <sheetName val="4_1_1_016"/>
      <sheetName val="4_1_1_046"/>
      <sheetName val="4_1_1_066"/>
      <sheetName val="4_1_1_086"/>
      <sheetName val="104_016"/>
      <sheetName val="104_026"/>
      <sheetName val="4_1_1_96"/>
      <sheetName val="4_1_1_106"/>
      <sheetName val="4_1_1_116"/>
      <sheetName val="4_1_1_126"/>
      <sheetName val="4_1_1_146"/>
      <sheetName val="4_1_1_156"/>
      <sheetName val="4_1_1_166"/>
      <sheetName val="4_1_1_186"/>
      <sheetName val="4_1_1_216"/>
      <sheetName val="130_016"/>
      <sheetName val="4_1_1_226"/>
      <sheetName val="4_1_1_256"/>
      <sheetName val="4_1_1_266"/>
      <sheetName val="120_016"/>
      <sheetName val="104_036"/>
      <sheetName val="4_1_4_046"/>
      <sheetName val="102_016"/>
      <sheetName val="102_026"/>
      <sheetName val="102_036"/>
      <sheetName val="102_046"/>
      <sheetName val="102_056"/>
      <sheetName val="4_1_4_066"/>
      <sheetName val="4_1_4_086"/>
      <sheetName val="4_1_4_096"/>
      <sheetName val="4_1_4_116"/>
      <sheetName val="4_1_4_186"/>
      <sheetName val="4_1_4_256"/>
      <sheetName val="106_026"/>
      <sheetName val="113_016"/>
      <sheetName val="113_026"/>
      <sheetName val="113_036"/>
      <sheetName val="106_016"/>
      <sheetName val="121_016"/>
      <sheetName val="121_026"/>
      <sheetName val="131_016"/>
      <sheetName val="131_026"/>
      <sheetName val="140_016"/>
      <sheetName val="140_026"/>
      <sheetName val="145_016"/>
      <sheetName val="145_026"/>
      <sheetName val="145_036"/>
      <sheetName val="145_046"/>
      <sheetName val="145_056"/>
      <sheetName val="163_016"/>
      <sheetName val="(Puente)-Haras_Nacionales6"/>
      <sheetName val="PN-4_2_2_026"/>
      <sheetName val="151_016"/>
      <sheetName val="4_2_2_026"/>
      <sheetName val="4_2_2_036"/>
      <sheetName val="4_2_2_046"/>
      <sheetName val="4_2_2_106"/>
      <sheetName val="151_026"/>
      <sheetName val="4_2_2_116"/>
      <sheetName val="4_2_2_126"/>
      <sheetName val="4_2_2_136"/>
      <sheetName val="103_016"/>
      <sheetName val="103_026"/>
      <sheetName val="103_036"/>
      <sheetName val="103_046"/>
      <sheetName val="105_016"/>
      <sheetName val="105_026"/>
      <sheetName val="105_036"/>
      <sheetName val="4_2_2_15_6"/>
      <sheetName val="4_2_2_166"/>
      <sheetName val="4_2_2_176"/>
      <sheetName val="108_016"/>
      <sheetName val="108_026"/>
      <sheetName val="108_036"/>
      <sheetName val="111_016"/>
      <sheetName val="111_026"/>
      <sheetName val="111_036"/>
      <sheetName val="111_046"/>
      <sheetName val="114_016"/>
      <sheetName val="122_016"/>
      <sheetName val="141_016"/>
      <sheetName val="141_026"/>
      <sheetName val="141_036"/>
      <sheetName val="132_016"/>
      <sheetName val="132_026"/>
      <sheetName val="zapata_bordillo-haras6"/>
      <sheetName val="4_1_3_046"/>
      <sheetName val="4_1_3_066"/>
      <sheetName val="4_1_3_076"/>
      <sheetName val="4_1_3_086"/>
      <sheetName val="4_1_3_096"/>
      <sheetName val="112_016"/>
      <sheetName val="112_026"/>
      <sheetName val="112_036"/>
      <sheetName val="112_046"/>
      <sheetName val="112_056"/>
      <sheetName val="112_066"/>
      <sheetName val="112_076"/>
      <sheetName val="4_1_3_016"/>
      <sheetName val="4_1_3_186"/>
      <sheetName val="4_1_3_256"/>
      <sheetName val="123_016"/>
      <sheetName val="123_026"/>
      <sheetName val="123_036"/>
      <sheetName val="133_016"/>
      <sheetName val="142_016"/>
      <sheetName val="142_026"/>
      <sheetName val="146_016"/>
      <sheetName val="146_026"/>
      <sheetName val="146_036"/>
      <sheetName val="146_046"/>
      <sheetName val="152_016"/>
      <sheetName val="152_026"/>
      <sheetName val="164_016"/>
      <sheetName val="zapata_bordillo_losa_Yuca6"/>
      <sheetName val="172_016"/>
      <sheetName val="172_026"/>
      <sheetName val="172_036"/>
      <sheetName val="PN-4_1_3_016"/>
      <sheetName val="PN-4_1_3_026"/>
      <sheetName val="PN-4_1_3_036"/>
      <sheetName val="PN-4_1_3_046"/>
      <sheetName val="4_1_2_066"/>
      <sheetName val="4_1_2_076"/>
      <sheetName val="4_1_2_116"/>
      <sheetName val="4_1_2_186"/>
      <sheetName val="4_1_2_206"/>
      <sheetName val="4_1_2_086"/>
      <sheetName val="4_1_2_256"/>
      <sheetName val="134_016"/>
      <sheetName val="134_026"/>
      <sheetName val="134_036"/>
      <sheetName val="143_016"/>
      <sheetName val="147_016"/>
      <sheetName val="153_016"/>
      <sheetName val="165_016"/>
      <sheetName val="165_026"/>
      <sheetName val="165_036"/>
      <sheetName val="173_016"/>
      <sheetName val="173_026"/>
      <sheetName val="PN-4_1_2_016"/>
      <sheetName val="PN-4_1_2_036"/>
      <sheetName val="PN-4_1_2_046"/>
      <sheetName val="PN-4_1_2_056"/>
      <sheetName val="153_026"/>
      <sheetName val="153_036"/>
      <sheetName val="4_1_5_046"/>
      <sheetName val="4_1_5_066"/>
      <sheetName val="4_1_5_076"/>
      <sheetName val="4_1_5_086"/>
      <sheetName val="4_1_5_096"/>
      <sheetName val="4_1_5_116"/>
      <sheetName val="154_016"/>
      <sheetName val="154_026"/>
      <sheetName val="135_016"/>
      <sheetName val="135_026"/>
      <sheetName val="135_036"/>
      <sheetName val="135_046"/>
      <sheetName val="135_056"/>
      <sheetName val="166_016"/>
      <sheetName val="174_016"/>
      <sheetName val="174_026"/>
      <sheetName val="174_036"/>
      <sheetName val="PN-4_1_5_036"/>
      <sheetName val="PN-4_1_5_056"/>
      <sheetName val="PN-4_1_5_066"/>
      <sheetName val="PN-4_1_5_076"/>
      <sheetName val="PN-4_1_5_086"/>
      <sheetName val="PN-4_1_5_096"/>
      <sheetName val="PN-4_1_5_116"/>
      <sheetName val="PN-4_1_5_126"/>
      <sheetName val="174_046"/>
      <sheetName val="174_056"/>
      <sheetName val="174_066"/>
      <sheetName val="174_076"/>
      <sheetName val="PN-4_1_5_136"/>
      <sheetName val="4_1_6_026"/>
      <sheetName val="4_1_6_056"/>
      <sheetName val="4_1_6_076"/>
      <sheetName val="4_1_6_096"/>
      <sheetName val="4_1_6_106"/>
      <sheetName val="&lt;P_U_&gt;Estructura_Puente6"/>
      <sheetName val="4_1_6_136"/>
      <sheetName val="4_1_6_176"/>
      <sheetName val="175_016"/>
      <sheetName val="175_026"/>
      <sheetName val="175_036"/>
      <sheetName val="175_046"/>
      <sheetName val="PN-4_1_6_036"/>
      <sheetName val="175_056"/>
      <sheetName val="144_016"/>
      <sheetName val="144_026"/>
      <sheetName val="144_036"/>
      <sheetName val="155_016"/>
      <sheetName val="155_026"/>
      <sheetName val="155_036"/>
      <sheetName val="PN-4_1_6_066"/>
      <sheetName val="PN-4_1_6_09@PN-4_1_6_116"/>
      <sheetName val="PN-4_1_6_146"/>
      <sheetName val="(Puente)-Juan_Tomas6"/>
      <sheetName val="156_016"/>
      <sheetName val="156_026"/>
      <sheetName val="167_016"/>
      <sheetName val="176_016"/>
      <sheetName val="176_026"/>
      <sheetName val="176_036"/>
      <sheetName val="176_046"/>
      <sheetName val="176_056"/>
      <sheetName val="176_066"/>
      <sheetName val="176_076"/>
      <sheetName val="176_086"/>
      <sheetName val="176_096"/>
      <sheetName val="176_106"/>
      <sheetName val="176_116"/>
      <sheetName val="176_126"/>
      <sheetName val="PN-4_1_7_046"/>
      <sheetName val="PN-4_1_7_056"/>
      <sheetName val="PN-4_1_7_066"/>
      <sheetName val="PN-4_1_7_096"/>
      <sheetName val="PN-4_1_7_106"/>
      <sheetName val="PN-4_1_7_116"/>
      <sheetName val="PN-4_1_7_126"/>
      <sheetName val="PN-4_1_7_146"/>
      <sheetName val="PN-4_1_7_206"/>
      <sheetName val="PN-4_1_7_296"/>
      <sheetName val="4_2_1_056"/>
      <sheetName val="4_2_1_176"/>
      <sheetName val="4_2_1_10_6"/>
      <sheetName val="4_2_1_116"/>
      <sheetName val="4_2_1_136"/>
      <sheetName val="115_016"/>
      <sheetName val="115_026"/>
      <sheetName val="115_036"/>
      <sheetName val="115_046"/>
      <sheetName val="115_056"/>
      <sheetName val="115_066"/>
      <sheetName val="115_076"/>
      <sheetName val="115_086"/>
      <sheetName val="124_016"/>
      <sheetName val="124_026"/>
      <sheetName val="124_036"/>
      <sheetName val="124_046"/>
      <sheetName val="124_056"/>
      <sheetName val="148_016"/>
      <sheetName val="148_026"/>
      <sheetName val="157_016"/>
      <sheetName val="157_026"/>
      <sheetName val="PN-4_2_1_036"/>
      <sheetName val="PN-4_2_1_056"/>
      <sheetName val="PN-4_2_1_086"/>
      <sheetName val="4_2_1_166"/>
      <sheetName val="4_2_1_216"/>
      <sheetName val="4_2_1_296"/>
      <sheetName val="4_2_1_306"/>
      <sheetName val="registros_punta6"/>
      <sheetName val="(Distribuidor)-La_Victoria6"/>
      <sheetName val="4_2_4_106"/>
      <sheetName val="4_2_4_046"/>
      <sheetName val="4_2_4_116"/>
      <sheetName val="4_2_4_156"/>
      <sheetName val="4_2_4_166"/>
      <sheetName val="4_2_4_136"/>
      <sheetName val="125_016"/>
      <sheetName val="125_026"/>
      <sheetName val="177_016"/>
      <sheetName val="177_026"/>
      <sheetName val="177_036"/>
      <sheetName val="177_046"/>
      <sheetName val="177_056"/>
      <sheetName val="177_066"/>
      <sheetName val="177_076"/>
      <sheetName val="158_016"/>
      <sheetName val="158_026"/>
      <sheetName val="158_036"/>
      <sheetName val="158_046"/>
      <sheetName val="158_056"/>
      <sheetName val="(Distribuidor)-Carre_Samaná6"/>
      <sheetName val="4_2_5_016"/>
      <sheetName val="4_2_5_036"/>
      <sheetName val="4_2_5_116"/>
      <sheetName val="4_2_5_126"/>
      <sheetName val="4_2_5_136"/>
      <sheetName val="4_2_5_146"/>
      <sheetName val="178_016"/>
      <sheetName val="178_026"/>
      <sheetName val="178_036"/>
      <sheetName val="178_046"/>
      <sheetName val="178_056"/>
      <sheetName val="PN-4_2_5_046"/>
      <sheetName val="PN-4_2_5_086"/>
      <sheetName val="PN-4_2_5_126"/>
      <sheetName val="PN-4_2_5_156"/>
      <sheetName val="(Paso_Inferior)-La_Victoria6"/>
      <sheetName val="4_3_2_106"/>
      <sheetName val="4_3_2_116"/>
      <sheetName val="4_3_2_126"/>
      <sheetName val="4_3_2_146"/>
      <sheetName val="4_3_2_156"/>
      <sheetName val="4_3_2_186"/>
      <sheetName val="4_3_2_216"/>
      <sheetName val="4_3_2_226"/>
      <sheetName val="(Paso_Inferior)-Mata_Mamón6"/>
      <sheetName val="4_3_3_106"/>
      <sheetName val="4_3_3_116"/>
      <sheetName val="4_3_3_126"/>
      <sheetName val="4_3_3_146"/>
      <sheetName val="4_3_3_186"/>
      <sheetName val="4_3_3_216"/>
      <sheetName val="4_3_3_226"/>
      <sheetName val="(Paso_Inferior)-Yabacao6"/>
      <sheetName val="136_016"/>
      <sheetName val="136_026"/>
      <sheetName val="136_036"/>
      <sheetName val="136_046"/>
      <sheetName val="149_016"/>
      <sheetName val="136_056"/>
      <sheetName val="(Puente)-Provisional_Ozama_6"/>
      <sheetName val="117_016"/>
      <sheetName val="117_026"/>
      <sheetName val="117_036"/>
      <sheetName val="117_046"/>
      <sheetName val="(Paso_Inferior)_El_Aguacate6"/>
      <sheetName val="(Paso_Inferior)-Los_Rojas6"/>
      <sheetName val="159_016"/>
      <sheetName val="159_026"/>
      <sheetName val="159_036"/>
      <sheetName val="159_046"/>
      <sheetName val="168_016"/>
      <sheetName val="168_026"/>
      <sheetName val="168_036"/>
      <sheetName val="179_016"/>
      <sheetName val="PN-4_3_6_066"/>
      <sheetName val="(Paso_Inferior)-El_Aguacate6"/>
      <sheetName val="169_016"/>
      <sheetName val="169_026"/>
      <sheetName val="Aguacate-_016"/>
      <sheetName val="169_036"/>
      <sheetName val="169_046"/>
      <sheetName val="180_016"/>
      <sheetName val="170_016"/>
      <sheetName val="170_026"/>
      <sheetName val="PN-4_3_5_036"/>
      <sheetName val="PN-4_3_5_046"/>
      <sheetName val="PN-4_3_5_056"/>
      <sheetName val="(Paso_Inferior)-Mal_Nombre6"/>
      <sheetName val="170_036"/>
      <sheetName val="170_046"/>
      <sheetName val="181_016"/>
      <sheetName val="181_026"/>
      <sheetName val="117_056"/>
      <sheetName val="117_066"/>
      <sheetName val="126_016"/>
      <sheetName val="126_026"/>
      <sheetName val="137_016"/>
      <sheetName val="&lt;T-12&gt;Sop_Pedrap_Puente_Prov_6"/>
      <sheetName val="PN-4_3_1_036"/>
      <sheetName val="PN-4_3_1_056"/>
      <sheetName val="PN-4_3_1_076"/>
      <sheetName val="&lt;T-9&gt;Sop_Pilotes6"/>
      <sheetName val="&lt;T-10&gt;Sop_Acero_Puentes6"/>
      <sheetName val="Misceláneos-Estr_6"/>
      <sheetName val="182_016"/>
      <sheetName val="&lt;P_U_&gt;Acero_Refuerzo6"/>
      <sheetName val="&lt;P_U_&gt;Pretensado_Cable_Acero6"/>
      <sheetName val="Wick_Drains-Geopier6"/>
      <sheetName val="109_016"/>
      <sheetName val="118_016"/>
      <sheetName val="118_026"/>
      <sheetName val="127_016"/>
      <sheetName val="171_01@171_036"/>
      <sheetName val="127_026"/>
      <sheetName val="127_036"/>
      <sheetName val="138_016"/>
      <sheetName val="&lt;T-13&gt;Drenes_Verticales6"/>
      <sheetName val="&lt;T-16&gt;Pre-Perforación_Drenes6"/>
      <sheetName val="&lt;T-17&gt;Columna_de_Grava6"/>
      <sheetName val="&lt;T-18&gt;Columna_Grava_Terravanza6"/>
      <sheetName val="4_4_026"/>
      <sheetName val="PN-4_4_016"/>
      <sheetName val="PN-4_4_026"/>
      <sheetName val="(5)-Estructura_de_Pavimento6"/>
      <sheetName val="5_016"/>
      <sheetName val="5_026"/>
      <sheetName val="5_03@5_066"/>
      <sheetName val="5_07@5_106"/>
      <sheetName val="5_116"/>
      <sheetName val="5_126"/>
      <sheetName val="5_136"/>
      <sheetName val="5_146"/>
      <sheetName val="5_156"/>
      <sheetName val="&lt;T-2&gt;Acopio_Base_Planta_Indio6"/>
      <sheetName val="&lt;P_U_&gt;Base_Estabilizada6"/>
      <sheetName val="5_16@5_196"/>
      <sheetName val="160_016"/>
      <sheetName val="160_026"/>
      <sheetName val="183_016"/>
      <sheetName val="183_026"/>
      <sheetName val="PN-5_016"/>
      <sheetName val="PN-5_036"/>
      <sheetName val="PN-5_046"/>
      <sheetName val="PN-5_056"/>
      <sheetName val="&lt;T-19&gt;Sop_SubBase6"/>
      <sheetName val="&lt;T-20&gt;Sop_Base6"/>
      <sheetName val="&lt;T-21&gt;Sop_Asfalto6"/>
      <sheetName val="6_2_016"/>
      <sheetName val="6_3_016"/>
      <sheetName val="6_3_026"/>
      <sheetName val="6_3_036"/>
      <sheetName val="6_3_046"/>
      <sheetName val="6_3_056"/>
      <sheetName val="6_3_196"/>
      <sheetName val="6_3_206"/>
      <sheetName val="6_3_216"/>
      <sheetName val="6_1_01_Contenes6"/>
      <sheetName val="6_1_02_Bordillos6"/>
      <sheetName val="6_1_03_Aceras_Hormigon_6"/>
      <sheetName val="6_1_04Relleno_Acera6"/>
      <sheetName val="Iluminacion_Vial6"/>
      <sheetName val="(7)-Electrificación_e_ilum_6"/>
      <sheetName val="7_016"/>
      <sheetName val="7_026"/>
      <sheetName val="107_016"/>
      <sheetName val="185_016"/>
      <sheetName val="&lt;T-11&gt;Sop_Militares6"/>
      <sheetName val="(Reembolsables)-Interf_Electri6"/>
      <sheetName val="186_016"/>
      <sheetName val="Pres__Interferencia_Electrica6"/>
      <sheetName val="(110)-Puente_Provisional6"/>
      <sheetName val="110_016"/>
      <sheetName val="x1-relleno_prueba6"/>
      <sheetName val="&lt;x1&gt;Relleno_Prueba_Avenida6"/>
      <sheetName val="&lt;Estatus_Proyecto&gt;6"/>
      <sheetName val="EXC__QMC6"/>
      <sheetName val="TRACT_MINA6"/>
      <sheetName val="%_Ralenti_CF-C12_6"/>
      <sheetName val="%_Ralenti_EXC_6"/>
      <sheetName val="%_Ralenti_EXC__(2)6"/>
      <sheetName val="REND_6"/>
      <sheetName val="T__HORA6"/>
      <sheetName val="Base_de_Dato6"/>
      <sheetName val="Analisis_de_precios_SURFACE6"/>
      <sheetName val="Los_Ángeles_(Fase_II)5"/>
      <sheetName val="MANO_DE_OBRA5"/>
      <sheetName val="BOQ_desglose_5"/>
      <sheetName val="MANT_TRANSITO5"/>
      <sheetName val="Analisis_de_Costos5"/>
      <sheetName val="Pu-Sanit_5"/>
      <sheetName val="Trabajos_Generales5"/>
      <sheetName val="Rendimientos_OM5"/>
      <sheetName val="Incremento_Precios4"/>
      <sheetName val="PARTIDAS_NUEVAS4"/>
      <sheetName val="Insumos_materiales4"/>
      <sheetName val="Costos_Mano_de_Obra4"/>
      <sheetName val="Ana__Horm_mexc_mort4"/>
      <sheetName val="anal_term4"/>
      <sheetName val="Anal__horm_4"/>
      <sheetName val="PU-Elect_4"/>
      <sheetName val="Pres__4"/>
      <sheetName val="V_Tierras_A4"/>
      <sheetName val="ANALISIS_ENTREGABLE4"/>
      <sheetName val="Ins_24"/>
      <sheetName val="Lista de precios"/>
      <sheetName val="caseta_de_planta"/>
      <sheetName val="Col_Amarre"/>
      <sheetName val="analisis_unitarios"/>
      <sheetName val="caseta_de_planta1"/>
      <sheetName val="Col_Amarre1"/>
      <sheetName val="analisis_unitarios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 refreshError="1"/>
      <sheetData sheetId="4724"/>
      <sheetData sheetId="4725"/>
      <sheetData sheetId="4726"/>
      <sheetData sheetId="4727"/>
      <sheetData sheetId="4728"/>
      <sheetData sheetId="472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cios"/>
      <sheetName val="PBlanco"/>
      <sheetName val="Sheet2"/>
      <sheetName val="POriginal"/>
      <sheetName val="PActualizado"/>
      <sheetName val="Comparación"/>
      <sheetName val="Gastos Generales"/>
      <sheetName val="Cub. 01"/>
      <sheetName val="Adicional"/>
      <sheetName val="Analisis Costo"/>
      <sheetName val="FCC-005 ANDAMIOS"/>
      <sheetName val="FCC-002 ACERO"/>
      <sheetName val="FCC-004 CALZOS"/>
      <sheetName val="Trabajos Generales"/>
      <sheetName val="Meses"/>
      <sheetName val="ANALPRECIO"/>
      <sheetName val="Labor FD1"/>
      <sheetName val="med.mov.de tierras"/>
      <sheetName val="Listado Materiales Electricos"/>
      <sheetName val="PRESUP"/>
      <sheetName val="ANALISIS_STO_DGO"/>
      <sheetName val="Gastos_Generales"/>
      <sheetName val="Cub__01"/>
      <sheetName val="Analisis_Costo"/>
      <sheetName val="FCC-005_ANDAMIOS"/>
      <sheetName val="FCC-002_ACERO"/>
      <sheetName val="FCC-004_CALZOS"/>
      <sheetName val="Trabajos_Generales"/>
      <sheetName val="M.O."/>
      <sheetName val="INS"/>
    </sheetNames>
    <sheetDataSet>
      <sheetData sheetId="0" refreshError="1"/>
      <sheetData sheetId="1">
        <row r="4">
          <cell r="A4" t="str">
            <v>Id.</v>
          </cell>
        </row>
      </sheetData>
      <sheetData sheetId="2">
        <row r="4">
          <cell r="A4" t="str">
            <v>Id.</v>
          </cell>
        </row>
      </sheetData>
      <sheetData sheetId="3">
        <row r="4">
          <cell r="A4" t="str">
            <v>Id.</v>
          </cell>
        </row>
      </sheetData>
      <sheetData sheetId="4">
        <row r="4">
          <cell r="A4" t="str">
            <v>Id.</v>
          </cell>
        </row>
      </sheetData>
      <sheetData sheetId="5"/>
      <sheetData sheetId="6">
        <row r="4">
          <cell r="A4" t="str">
            <v>Id.</v>
          </cell>
        </row>
      </sheetData>
      <sheetData sheetId="7">
        <row r="4">
          <cell r="A4" t="str">
            <v>Id.</v>
          </cell>
        </row>
      </sheetData>
      <sheetData sheetId="8"/>
      <sheetData sheetId="9">
        <row r="4">
          <cell r="A4" t="str">
            <v>Id.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VC"/>
      <sheetName val="Resumen (2)"/>
      <sheetName val="Pres. "/>
      <sheetName val="Resumen"/>
      <sheetName val="Analisis"/>
      <sheetName val="Materiales"/>
      <sheetName val="M.O."/>
      <sheetName val="MANO DE OBRA"/>
      <sheetName val="Estructurales SALON"/>
      <sheetName val="EST. ALM"/>
    </sheetNames>
    <sheetDataSet>
      <sheetData sheetId="0">
        <row r="4">
          <cell r="C4">
            <v>6800</v>
          </cell>
        </row>
      </sheetData>
      <sheetData sheetId="1">
        <row r="56">
          <cell r="C56">
            <v>350</v>
          </cell>
        </row>
      </sheetData>
      <sheetData sheetId="2">
        <row r="6">
          <cell r="E6">
            <v>725</v>
          </cell>
        </row>
      </sheetData>
      <sheetData sheetId="3">
        <row r="4">
          <cell r="B4" t="str">
            <v>REVESTIMIENTOS</v>
          </cell>
        </row>
      </sheetData>
      <sheetData sheetId="4">
        <row r="4">
          <cell r="B4" t="str">
            <v>REVESTIMIENTOS</v>
          </cell>
        </row>
        <row r="722">
          <cell r="F722">
            <v>259.61</v>
          </cell>
        </row>
      </sheetData>
      <sheetData sheetId="5">
        <row r="4">
          <cell r="C4">
            <v>6800</v>
          </cell>
        </row>
        <row r="6">
          <cell r="E6">
            <v>725</v>
          </cell>
        </row>
        <row r="9">
          <cell r="E9">
            <v>1029</v>
          </cell>
        </row>
        <row r="15">
          <cell r="E15">
            <v>310</v>
          </cell>
        </row>
        <row r="21">
          <cell r="E21">
            <v>377.54</v>
          </cell>
        </row>
        <row r="28">
          <cell r="E28">
            <v>457.75739999999996</v>
          </cell>
        </row>
        <row r="36">
          <cell r="E36">
            <v>736.32</v>
          </cell>
        </row>
        <row r="37">
          <cell r="E37">
            <v>483.8</v>
          </cell>
        </row>
        <row r="38">
          <cell r="E38">
            <v>847</v>
          </cell>
        </row>
        <row r="39">
          <cell r="E39">
            <v>1883.66</v>
          </cell>
        </row>
        <row r="42">
          <cell r="E42">
            <v>1014.8</v>
          </cell>
        </row>
        <row r="45">
          <cell r="E45">
            <v>1232</v>
          </cell>
        </row>
        <row r="46">
          <cell r="E46">
            <v>336.3</v>
          </cell>
        </row>
        <row r="55">
          <cell r="E55">
            <v>360.1</v>
          </cell>
        </row>
        <row r="56">
          <cell r="E56">
            <v>474.03</v>
          </cell>
        </row>
        <row r="57">
          <cell r="E57">
            <v>2236.1</v>
          </cell>
        </row>
        <row r="58">
          <cell r="E58">
            <v>4018.1</v>
          </cell>
        </row>
        <row r="59">
          <cell r="E59">
            <v>3555.26</v>
          </cell>
        </row>
        <row r="60">
          <cell r="E60">
            <v>2329.91</v>
          </cell>
        </row>
        <row r="63">
          <cell r="E63">
            <v>3321.7</v>
          </cell>
        </row>
        <row r="69">
          <cell r="E69">
            <v>984.01</v>
          </cell>
        </row>
        <row r="72">
          <cell r="E72">
            <v>86.15</v>
          </cell>
        </row>
        <row r="73">
          <cell r="E73">
            <v>61.8</v>
          </cell>
        </row>
        <row r="78">
          <cell r="F78">
            <v>171.78</v>
          </cell>
        </row>
        <row r="80">
          <cell r="F80">
            <v>336.60700000000003</v>
          </cell>
        </row>
        <row r="81">
          <cell r="F81">
            <v>433.53999999999996</v>
          </cell>
        </row>
        <row r="96">
          <cell r="F96">
            <v>281.80099999999999</v>
          </cell>
        </row>
        <row r="97">
          <cell r="F97">
            <v>606.95600000000002</v>
          </cell>
        </row>
        <row r="98">
          <cell r="F98">
            <v>987.32600000000002</v>
          </cell>
        </row>
        <row r="123">
          <cell r="F123">
            <v>67.484999999999999</v>
          </cell>
        </row>
        <row r="127">
          <cell r="F127">
            <v>431.08599999999996</v>
          </cell>
        </row>
        <row r="213">
          <cell r="F213">
            <v>6.9530000000000003</v>
          </cell>
        </row>
        <row r="214">
          <cell r="F214">
            <v>12.679</v>
          </cell>
        </row>
        <row r="218">
          <cell r="F218">
            <v>173.82499999999999</v>
          </cell>
        </row>
        <row r="258">
          <cell r="F258">
            <v>53.17</v>
          </cell>
        </row>
        <row r="262">
          <cell r="F262">
            <v>39.263999999999996</v>
          </cell>
        </row>
        <row r="295">
          <cell r="F295">
            <v>103.068</v>
          </cell>
        </row>
        <row r="296">
          <cell r="F296">
            <v>103.068</v>
          </cell>
        </row>
        <row r="433">
          <cell r="E433">
            <v>7.51</v>
          </cell>
        </row>
        <row r="464">
          <cell r="E464">
            <v>12.5</v>
          </cell>
        </row>
        <row r="473">
          <cell r="E473">
            <v>473.28</v>
          </cell>
        </row>
        <row r="482">
          <cell r="E482">
            <v>25.98</v>
          </cell>
        </row>
        <row r="540">
          <cell r="E540">
            <v>121.8</v>
          </cell>
        </row>
        <row r="541">
          <cell r="E541">
            <v>1209.5</v>
          </cell>
        </row>
        <row r="544">
          <cell r="E544">
            <v>1736.25</v>
          </cell>
        </row>
        <row r="566">
          <cell r="E566">
            <v>2832</v>
          </cell>
        </row>
        <row r="568">
          <cell r="E568">
            <v>1378</v>
          </cell>
        </row>
        <row r="572">
          <cell r="E572">
            <v>174</v>
          </cell>
        </row>
        <row r="573">
          <cell r="E573">
            <v>336.4</v>
          </cell>
        </row>
        <row r="582">
          <cell r="E582">
            <v>1500</v>
          </cell>
        </row>
        <row r="585">
          <cell r="E585">
            <v>550</v>
          </cell>
        </row>
        <row r="606">
          <cell r="E606">
            <v>117</v>
          </cell>
        </row>
        <row r="613">
          <cell r="E613">
            <v>163.44</v>
          </cell>
        </row>
        <row r="640">
          <cell r="E640">
            <v>198.14</v>
          </cell>
        </row>
        <row r="651">
          <cell r="E651">
            <v>25.18</v>
          </cell>
        </row>
        <row r="660">
          <cell r="E660">
            <v>2300</v>
          </cell>
        </row>
        <row r="661">
          <cell r="E661">
            <v>45</v>
          </cell>
        </row>
        <row r="708">
          <cell r="D708">
            <v>9078.8799999999992</v>
          </cell>
        </row>
        <row r="709">
          <cell r="D709">
            <v>13626</v>
          </cell>
        </row>
        <row r="746">
          <cell r="E746">
            <v>133.87</v>
          </cell>
        </row>
        <row r="755">
          <cell r="E755">
            <v>7.85</v>
          </cell>
        </row>
        <row r="758">
          <cell r="E758">
            <v>31.18</v>
          </cell>
        </row>
        <row r="766">
          <cell r="E766">
            <v>35.4</v>
          </cell>
        </row>
        <row r="767">
          <cell r="E767">
            <v>35.4</v>
          </cell>
        </row>
        <row r="817">
          <cell r="E817">
            <v>209.39</v>
          </cell>
        </row>
        <row r="822">
          <cell r="E822">
            <v>36.340000000000003</v>
          </cell>
        </row>
        <row r="823">
          <cell r="E823">
            <v>85.41</v>
          </cell>
        </row>
        <row r="881">
          <cell r="E881">
            <v>3487.52</v>
          </cell>
        </row>
      </sheetData>
      <sheetData sheetId="6">
        <row r="4">
          <cell r="C4">
            <v>433</v>
          </cell>
        </row>
        <row r="61">
          <cell r="C61">
            <v>172.92</v>
          </cell>
        </row>
        <row r="63">
          <cell r="C63">
            <v>130</v>
          </cell>
        </row>
        <row r="551">
          <cell r="C551">
            <v>44.44</v>
          </cell>
        </row>
        <row r="563">
          <cell r="C563">
            <v>43.06</v>
          </cell>
        </row>
        <row r="647">
          <cell r="C647">
            <v>770.83</v>
          </cell>
        </row>
        <row r="953">
          <cell r="C953">
            <v>597.87</v>
          </cell>
        </row>
        <row r="954">
          <cell r="C954">
            <v>408.85</v>
          </cell>
        </row>
      </sheetData>
      <sheetData sheetId="7">
        <row r="4">
          <cell r="C4">
            <v>433</v>
          </cell>
        </row>
        <row r="8">
          <cell r="C8">
            <v>825</v>
          </cell>
        </row>
        <row r="9">
          <cell r="C9">
            <v>1032</v>
          </cell>
        </row>
      </sheetData>
      <sheetData sheetId="8"/>
      <sheetData sheetId="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Resumen (2)"/>
      <sheetName val="Pres. "/>
      <sheetName val="Resumen"/>
      <sheetName val="Analisis"/>
      <sheetName val="Materiales"/>
      <sheetName val="M.O."/>
      <sheetName val="MANO DE OBRA"/>
      <sheetName val="Estructurales SALON"/>
      <sheetName val="EST. ALM"/>
      <sheetName val="PVC"/>
    </sheetNames>
    <sheetDataSet>
      <sheetData sheetId="0">
        <row r="56">
          <cell r="C56">
            <v>350</v>
          </cell>
        </row>
      </sheetData>
      <sheetData sheetId="1">
        <row r="6">
          <cell r="E6">
            <v>725</v>
          </cell>
        </row>
      </sheetData>
      <sheetData sheetId="2">
        <row r="4">
          <cell r="B4" t="str">
            <v>REVESTIMIENTOS</v>
          </cell>
        </row>
      </sheetData>
      <sheetData sheetId="3">
        <row r="4">
          <cell r="B4" t="str">
            <v>REVESTIMIENTOS</v>
          </cell>
        </row>
        <row r="100">
          <cell r="F100">
            <v>174.03</v>
          </cell>
        </row>
        <row r="107">
          <cell r="F107">
            <v>101.31</v>
          </cell>
        </row>
        <row r="114">
          <cell r="F114">
            <v>182.92</v>
          </cell>
        </row>
        <row r="229">
          <cell r="F229">
            <v>1230.73</v>
          </cell>
        </row>
        <row r="241">
          <cell r="F241">
            <v>1515.22</v>
          </cell>
        </row>
        <row r="252">
          <cell r="F252">
            <v>1215.05</v>
          </cell>
        </row>
        <row r="263">
          <cell r="F263">
            <v>1661.28</v>
          </cell>
        </row>
        <row r="298">
          <cell r="F298">
            <v>2024.71</v>
          </cell>
        </row>
        <row r="310">
          <cell r="F310">
            <v>1027.54</v>
          </cell>
        </row>
        <row r="355">
          <cell r="F355">
            <v>759.38</v>
          </cell>
        </row>
        <row r="362">
          <cell r="F362">
            <v>1452.69</v>
          </cell>
        </row>
        <row r="369">
          <cell r="F369">
            <v>2084.0300000000002</v>
          </cell>
        </row>
        <row r="376">
          <cell r="F376">
            <v>2854.57</v>
          </cell>
        </row>
        <row r="383">
          <cell r="F383">
            <v>3712.11</v>
          </cell>
        </row>
        <row r="390">
          <cell r="F390">
            <v>5231.3900000000003</v>
          </cell>
        </row>
        <row r="404">
          <cell r="F404">
            <v>7975.43</v>
          </cell>
        </row>
        <row r="469">
          <cell r="F469">
            <v>3996.44</v>
          </cell>
        </row>
        <row r="474">
          <cell r="F474">
            <v>4756.18</v>
          </cell>
        </row>
        <row r="572">
          <cell r="F572">
            <v>5061.0600000000004</v>
          </cell>
        </row>
        <row r="622">
          <cell r="F622">
            <v>4526.9399999999996</v>
          </cell>
        </row>
        <row r="797">
          <cell r="F797">
            <v>5289.07</v>
          </cell>
        </row>
        <row r="829">
          <cell r="F829">
            <v>932.19</v>
          </cell>
        </row>
        <row r="862">
          <cell r="F862">
            <v>20</v>
          </cell>
        </row>
        <row r="872">
          <cell r="F872">
            <v>598.61</v>
          </cell>
        </row>
        <row r="962">
          <cell r="E962">
            <v>316.89999999999998</v>
          </cell>
        </row>
        <row r="1015">
          <cell r="F1015">
            <v>114.87</v>
          </cell>
        </row>
        <row r="1023">
          <cell r="F1023">
            <v>6.6</v>
          </cell>
        </row>
        <row r="1038">
          <cell r="F1038">
            <v>114.87</v>
          </cell>
        </row>
        <row r="1046">
          <cell r="F1046">
            <v>143.59</v>
          </cell>
        </row>
        <row r="1064">
          <cell r="F1064">
            <v>68.87</v>
          </cell>
        </row>
        <row r="1232">
          <cell r="F1232">
            <v>195</v>
          </cell>
        </row>
        <row r="1254">
          <cell r="F1254">
            <v>162.5</v>
          </cell>
        </row>
        <row r="1266">
          <cell r="F1266">
            <v>875.9</v>
          </cell>
        </row>
        <row r="1277">
          <cell r="F1277">
            <v>180.57</v>
          </cell>
        </row>
        <row r="1288">
          <cell r="F1288">
            <v>180.57</v>
          </cell>
        </row>
        <row r="1310">
          <cell r="F1310">
            <v>180.57</v>
          </cell>
        </row>
        <row r="1317">
          <cell r="F1317">
            <v>102.12</v>
          </cell>
        </row>
        <row r="1352">
          <cell r="F1352">
            <v>859.13</v>
          </cell>
        </row>
        <row r="1367">
          <cell r="F1367">
            <v>803.4</v>
          </cell>
        </row>
        <row r="1384">
          <cell r="F1384">
            <v>5.63</v>
          </cell>
        </row>
        <row r="1402">
          <cell r="F1402">
            <v>209.48</v>
          </cell>
        </row>
        <row r="1540">
          <cell r="F1540">
            <v>6108.22</v>
          </cell>
        </row>
        <row r="1645">
          <cell r="F1645">
            <v>25537.06</v>
          </cell>
        </row>
        <row r="1690">
          <cell r="F1690">
            <v>10000</v>
          </cell>
        </row>
        <row r="1728">
          <cell r="F1728">
            <v>29102.06</v>
          </cell>
        </row>
      </sheetData>
      <sheetData sheetId="4">
        <row r="4">
          <cell r="C4">
            <v>6800</v>
          </cell>
        </row>
      </sheetData>
      <sheetData sheetId="5">
        <row r="4">
          <cell r="C4">
            <v>6800</v>
          </cell>
        </row>
      </sheetData>
      <sheetData sheetId="6">
        <row r="4">
          <cell r="C4">
            <v>433</v>
          </cell>
        </row>
      </sheetData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 "/>
      <sheetName val="Analisis"/>
      <sheetName val="Materiales"/>
      <sheetName val="M.O."/>
      <sheetName val="MANO DE OBRA"/>
      <sheetName val="Estructurales SALON"/>
      <sheetName val="EST. ALM"/>
      <sheetName val="Sheet1"/>
      <sheetName val="Sheet2"/>
      <sheetName val="Sheet3"/>
      <sheetName val="Ins"/>
      <sheetName val="Ana"/>
      <sheetName val="Listado Equipos a utilizar"/>
      <sheetName val="Insumos"/>
    </sheetNames>
    <sheetDataSet>
      <sheetData sheetId="0">
        <row r="6">
          <cell r="E6">
            <v>725</v>
          </cell>
        </row>
      </sheetData>
      <sheetData sheetId="1" refreshError="1">
        <row r="4">
          <cell r="C4">
            <v>433</v>
          </cell>
        </row>
        <row r="67">
          <cell r="F67">
            <v>113.94199999999999</v>
          </cell>
        </row>
        <row r="135">
          <cell r="F135">
            <v>140.666</v>
          </cell>
        </row>
        <row r="161">
          <cell r="E161">
            <v>650</v>
          </cell>
        </row>
        <row r="176">
          <cell r="F176">
            <v>216.995</v>
          </cell>
        </row>
        <row r="193">
          <cell r="F193">
            <v>910.86</v>
          </cell>
        </row>
        <row r="205">
          <cell r="F205">
            <v>927.21</v>
          </cell>
        </row>
        <row r="272">
          <cell r="F272">
            <v>1081.6199999999999</v>
          </cell>
        </row>
        <row r="319">
          <cell r="F319">
            <v>657.33</v>
          </cell>
        </row>
        <row r="421">
          <cell r="F421">
            <v>2677.2799999999997</v>
          </cell>
        </row>
        <row r="436">
          <cell r="F436">
            <v>510.1</v>
          </cell>
        </row>
        <row r="441">
          <cell r="F441">
            <v>624.03</v>
          </cell>
        </row>
        <row r="446">
          <cell r="F446">
            <v>4459.28</v>
          </cell>
        </row>
        <row r="565">
          <cell r="F565">
            <v>2465.5</v>
          </cell>
        </row>
        <row r="648">
          <cell r="F648">
            <v>4673.08</v>
          </cell>
        </row>
        <row r="672">
          <cell r="F672">
            <v>1160.72</v>
          </cell>
        </row>
        <row r="679">
          <cell r="F679">
            <v>1622.3400000000001</v>
          </cell>
        </row>
        <row r="701">
          <cell r="F701">
            <v>7017.45</v>
          </cell>
        </row>
        <row r="744">
          <cell r="F744">
            <v>4064.76</v>
          </cell>
        </row>
        <row r="778">
          <cell r="E778">
            <v>2300</v>
          </cell>
        </row>
        <row r="826">
          <cell r="F826">
            <v>231.47</v>
          </cell>
        </row>
        <row r="850">
          <cell r="F850">
            <v>267.7</v>
          </cell>
        </row>
        <row r="889">
          <cell r="F889">
            <v>129.34</v>
          </cell>
        </row>
        <row r="1057">
          <cell r="F1057">
            <v>832.74</v>
          </cell>
        </row>
        <row r="1113">
          <cell r="F1113">
            <v>920.27</v>
          </cell>
        </row>
        <row r="1158">
          <cell r="F1158">
            <v>1006.06</v>
          </cell>
        </row>
        <row r="1173">
          <cell r="F1173">
            <v>1051.58</v>
          </cell>
        </row>
        <row r="1189">
          <cell r="F1189">
            <v>1022.23</v>
          </cell>
        </row>
        <row r="1204">
          <cell r="F1204">
            <v>209.48</v>
          </cell>
        </row>
        <row r="1317">
          <cell r="F1317">
            <v>7469.49</v>
          </cell>
        </row>
        <row r="1343">
          <cell r="F1343">
            <v>7007.72</v>
          </cell>
        </row>
        <row r="1448">
          <cell r="F1448">
            <v>585.8143262000001</v>
          </cell>
        </row>
        <row r="1466">
          <cell r="E1466">
            <v>150</v>
          </cell>
        </row>
        <row r="1467">
          <cell r="F1467">
            <v>1119.06</v>
          </cell>
        </row>
        <row r="1487">
          <cell r="F1487">
            <v>807.81</v>
          </cell>
        </row>
        <row r="1497">
          <cell r="F1497">
            <v>818.81</v>
          </cell>
        </row>
        <row r="1521">
          <cell r="F1521">
            <v>188.48</v>
          </cell>
        </row>
        <row r="1531">
          <cell r="F1531">
            <v>126.72</v>
          </cell>
        </row>
        <row r="1539">
          <cell r="F1539">
            <v>115.72</v>
          </cell>
        </row>
        <row r="1543">
          <cell r="F1543">
            <v>599.84922000000006</v>
          </cell>
        </row>
        <row r="1571">
          <cell r="F1571">
            <v>430.51</v>
          </cell>
        </row>
        <row r="1577">
          <cell r="F1577">
            <v>102.74</v>
          </cell>
        </row>
      </sheetData>
      <sheetData sheetId="2" refreshError="1">
        <row r="6">
          <cell r="E6">
            <v>725</v>
          </cell>
        </row>
        <row r="17">
          <cell r="E17">
            <v>674.96</v>
          </cell>
        </row>
        <row r="24">
          <cell r="E24">
            <v>323.38</v>
          </cell>
        </row>
        <row r="257">
          <cell r="F257">
            <v>14.723999999999998</v>
          </cell>
        </row>
        <row r="258">
          <cell r="F258">
            <v>53.17</v>
          </cell>
        </row>
        <row r="259">
          <cell r="F259">
            <v>80.572999999999993</v>
          </cell>
        </row>
        <row r="261">
          <cell r="F261">
            <v>12.679</v>
          </cell>
        </row>
        <row r="263">
          <cell r="F263">
            <v>75.256</v>
          </cell>
        </row>
        <row r="300">
          <cell r="F300">
            <v>166.87199999999999</v>
          </cell>
        </row>
        <row r="392">
          <cell r="E392">
            <v>10</v>
          </cell>
        </row>
        <row r="418">
          <cell r="E418">
            <v>32.020000000000003</v>
          </cell>
        </row>
        <row r="496">
          <cell r="E496">
            <v>48.26</v>
          </cell>
        </row>
        <row r="535">
          <cell r="E535">
            <v>5.5</v>
          </cell>
        </row>
        <row r="586">
          <cell r="E586">
            <v>29.5</v>
          </cell>
        </row>
        <row r="598">
          <cell r="E598">
            <v>74.239999999999995</v>
          </cell>
        </row>
        <row r="600">
          <cell r="E600">
            <v>11.75</v>
          </cell>
        </row>
        <row r="605">
          <cell r="E605">
            <v>109.01</v>
          </cell>
        </row>
      </sheetData>
      <sheetData sheetId="3" refreshError="1"/>
      <sheetData sheetId="4" refreshError="1"/>
      <sheetData sheetId="5">
        <row r="4">
          <cell r="C4">
            <v>433</v>
          </cell>
        </row>
      </sheetData>
      <sheetData sheetId="6">
        <row r="6">
          <cell r="E6">
            <v>725</v>
          </cell>
        </row>
      </sheetData>
      <sheetData sheetId="7" refreshError="1"/>
      <sheetData sheetId="8" refreshError="1"/>
      <sheetData sheetId="9">
        <row r="6">
          <cell r="E6">
            <v>725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NSUMO"/>
      <sheetName val="MANO DE OBRA"/>
      <sheetName val="Albañileria"/>
      <sheetName val="Demolicion"/>
      <sheetName val="Electricidad"/>
      <sheetName val="Equipos"/>
      <sheetName val="Gabinete"/>
      <sheetName val="Hormigon"/>
      <sheetName val="Malla Ciclonica"/>
      <sheetName val="Mortero"/>
      <sheetName val="Mov. Tierra"/>
      <sheetName val="Muros"/>
      <sheetName val="Paisajismo"/>
      <sheetName val="Pintura"/>
      <sheetName val="Piso y Pared"/>
      <sheetName val="Puertas y Ventanas"/>
      <sheetName val="Sanitaria"/>
      <sheetName val="Subir materiales"/>
      <sheetName val="Terminacion pared"/>
      <sheetName val="Terminacion techo"/>
      <sheetName val="Varios"/>
      <sheetName val="auxiliar 1"/>
      <sheetName val="auxiliar 2"/>
      <sheetName val="auxiliar 3"/>
      <sheetName val="Hoja1"/>
      <sheetName val="A COTIZAR"/>
    </sheetNames>
    <sheetDataSet>
      <sheetData sheetId="0"/>
      <sheetData sheetId="1">
        <row r="6">
          <cell r="D6">
            <v>1</v>
          </cell>
        </row>
        <row r="8">
          <cell r="D8">
            <v>1100</v>
          </cell>
        </row>
        <row r="9">
          <cell r="D9">
            <v>790</v>
          </cell>
        </row>
        <row r="10">
          <cell r="D10">
            <v>122</v>
          </cell>
        </row>
        <row r="20">
          <cell r="D20">
            <v>3712</v>
          </cell>
        </row>
        <row r="25">
          <cell r="D25">
            <v>425</v>
          </cell>
        </row>
        <row r="26">
          <cell r="D26">
            <v>425</v>
          </cell>
        </row>
        <row r="28">
          <cell r="D28">
            <v>300</v>
          </cell>
        </row>
        <row r="37">
          <cell r="D37">
            <v>30</v>
          </cell>
        </row>
        <row r="38">
          <cell r="D38">
            <v>389.4</v>
          </cell>
        </row>
        <row r="40">
          <cell r="D40">
            <v>3245</v>
          </cell>
        </row>
        <row r="42">
          <cell r="D42">
            <v>1733</v>
          </cell>
        </row>
        <row r="44">
          <cell r="D44">
            <v>2320</v>
          </cell>
        </row>
        <row r="47">
          <cell r="D47">
            <v>320</v>
          </cell>
        </row>
        <row r="48">
          <cell r="D48">
            <v>743.49442379182153</v>
          </cell>
        </row>
        <row r="51">
          <cell r="D51">
            <v>2415</v>
          </cell>
        </row>
        <row r="58">
          <cell r="D58">
            <v>420</v>
          </cell>
        </row>
        <row r="59">
          <cell r="D59">
            <v>8.8000000000000007</v>
          </cell>
        </row>
        <row r="63">
          <cell r="D63">
            <v>550</v>
          </cell>
        </row>
        <row r="71">
          <cell r="D71">
            <v>168</v>
          </cell>
        </row>
        <row r="75">
          <cell r="D75">
            <v>1100</v>
          </cell>
        </row>
        <row r="77">
          <cell r="D77">
            <v>336.4</v>
          </cell>
        </row>
        <row r="91">
          <cell r="D91">
            <v>526</v>
          </cell>
        </row>
        <row r="95">
          <cell r="D95">
            <v>30</v>
          </cell>
        </row>
        <row r="96">
          <cell r="D96">
            <v>190</v>
          </cell>
        </row>
        <row r="98">
          <cell r="D98">
            <v>50.15</v>
          </cell>
        </row>
        <row r="106">
          <cell r="D106">
            <v>148</v>
          </cell>
        </row>
        <row r="109">
          <cell r="D109">
            <v>1607.24</v>
          </cell>
        </row>
        <row r="122">
          <cell r="D122">
            <v>45</v>
          </cell>
        </row>
        <row r="124">
          <cell r="D124">
            <v>7150</v>
          </cell>
        </row>
        <row r="128">
          <cell r="D128">
            <v>986</v>
          </cell>
        </row>
        <row r="131">
          <cell r="D131">
            <v>9.4499999999999993</v>
          </cell>
        </row>
        <row r="136">
          <cell r="D136">
            <v>3.15</v>
          </cell>
        </row>
        <row r="137">
          <cell r="D137">
            <v>4.3499999999999996</v>
          </cell>
        </row>
        <row r="138">
          <cell r="D138">
            <v>7.35</v>
          </cell>
        </row>
        <row r="143">
          <cell r="D143">
            <v>48.38</v>
          </cell>
        </row>
        <row r="151">
          <cell r="D151">
            <v>64.989999999999995</v>
          </cell>
        </row>
        <row r="152">
          <cell r="D152">
            <v>32.5</v>
          </cell>
        </row>
        <row r="155">
          <cell r="D155">
            <v>120</v>
          </cell>
        </row>
        <row r="159">
          <cell r="D159">
            <v>284</v>
          </cell>
        </row>
        <row r="171">
          <cell r="D171">
            <v>5265</v>
          </cell>
        </row>
        <row r="174">
          <cell r="D174">
            <v>32</v>
          </cell>
        </row>
        <row r="176">
          <cell r="D176">
            <v>56.5</v>
          </cell>
        </row>
        <row r="180">
          <cell r="D180">
            <v>27.77</v>
          </cell>
        </row>
        <row r="185">
          <cell r="D185">
            <v>5.75</v>
          </cell>
        </row>
        <row r="187">
          <cell r="D187">
            <v>7.25</v>
          </cell>
        </row>
        <row r="189">
          <cell r="D189">
            <v>12.76</v>
          </cell>
        </row>
        <row r="193">
          <cell r="D193">
            <v>39</v>
          </cell>
        </row>
        <row r="200">
          <cell r="D200">
            <v>525</v>
          </cell>
        </row>
        <row r="201">
          <cell r="D201">
            <v>11</v>
          </cell>
        </row>
        <row r="202">
          <cell r="D202">
            <v>10</v>
          </cell>
        </row>
        <row r="203">
          <cell r="D203">
            <v>22</v>
          </cell>
        </row>
        <row r="204">
          <cell r="D204">
            <v>400</v>
          </cell>
        </row>
        <row r="205">
          <cell r="D205">
            <v>265</v>
          </cell>
        </row>
        <row r="206">
          <cell r="D206">
            <v>2082.6999999999998</v>
          </cell>
        </row>
        <row r="207">
          <cell r="D207">
            <v>385</v>
          </cell>
        </row>
        <row r="208">
          <cell r="D208">
            <v>2500</v>
          </cell>
        </row>
        <row r="209">
          <cell r="D209">
            <v>2375</v>
          </cell>
        </row>
        <row r="211">
          <cell r="D211">
            <v>2975</v>
          </cell>
        </row>
        <row r="213">
          <cell r="D213">
            <v>43.74</v>
          </cell>
        </row>
        <row r="218">
          <cell r="D218">
            <v>3046.64</v>
          </cell>
        </row>
        <row r="219">
          <cell r="D219">
            <v>150</v>
          </cell>
        </row>
        <row r="222">
          <cell r="D222">
            <v>845</v>
          </cell>
        </row>
        <row r="223">
          <cell r="D223">
            <v>565.16999999999996</v>
          </cell>
        </row>
        <row r="224">
          <cell r="D224">
            <v>144.05000000000001</v>
          </cell>
        </row>
        <row r="225">
          <cell r="D225">
            <v>135</v>
          </cell>
        </row>
        <row r="226">
          <cell r="D226">
            <v>35</v>
          </cell>
        </row>
        <row r="228">
          <cell r="D228">
            <v>13.55</v>
          </cell>
        </row>
        <row r="229">
          <cell r="D229">
            <v>13.55</v>
          </cell>
        </row>
        <row r="233">
          <cell r="D233">
            <v>2588.77</v>
          </cell>
        </row>
        <row r="234">
          <cell r="D234">
            <v>40</v>
          </cell>
        </row>
        <row r="235">
          <cell r="D235">
            <v>20.3</v>
          </cell>
        </row>
        <row r="236">
          <cell r="D236">
            <v>49.01</v>
          </cell>
        </row>
        <row r="237">
          <cell r="D237">
            <v>5.7</v>
          </cell>
        </row>
        <row r="238">
          <cell r="D238">
            <v>3.58</v>
          </cell>
        </row>
        <row r="240">
          <cell r="D240">
            <v>10.25</v>
          </cell>
        </row>
        <row r="243">
          <cell r="D243">
            <v>47.81</v>
          </cell>
        </row>
        <row r="244">
          <cell r="D244">
            <v>43</v>
          </cell>
        </row>
        <row r="246">
          <cell r="D246">
            <v>5.7</v>
          </cell>
        </row>
        <row r="249">
          <cell r="D249">
            <v>15</v>
          </cell>
        </row>
        <row r="256">
          <cell r="D256">
            <v>14.16</v>
          </cell>
        </row>
        <row r="260">
          <cell r="D260">
            <v>150</v>
          </cell>
        </row>
        <row r="262">
          <cell r="D262">
            <v>94.4</v>
          </cell>
        </row>
        <row r="265">
          <cell r="D265">
            <v>64.989999999999995</v>
          </cell>
        </row>
        <row r="266">
          <cell r="D266">
            <v>77</v>
          </cell>
        </row>
        <row r="276">
          <cell r="D276">
            <v>2545</v>
          </cell>
        </row>
        <row r="278">
          <cell r="D278">
            <v>477.99</v>
          </cell>
        </row>
        <row r="299">
          <cell r="D299">
            <v>6.8</v>
          </cell>
        </row>
        <row r="300">
          <cell r="D300">
            <v>8.6999999999999993</v>
          </cell>
        </row>
        <row r="312">
          <cell r="D312">
            <v>12.94</v>
          </cell>
        </row>
        <row r="314">
          <cell r="D314">
            <v>3020</v>
          </cell>
        </row>
        <row r="316">
          <cell r="D316">
            <v>5</v>
          </cell>
        </row>
        <row r="317">
          <cell r="D317">
            <v>23.42</v>
          </cell>
        </row>
        <row r="318">
          <cell r="D318">
            <v>30</v>
          </cell>
        </row>
        <row r="324">
          <cell r="D324">
            <v>176</v>
          </cell>
        </row>
        <row r="325">
          <cell r="D325">
            <v>216</v>
          </cell>
        </row>
        <row r="326">
          <cell r="D326">
            <v>345</v>
          </cell>
        </row>
        <row r="331">
          <cell r="D331">
            <v>70</v>
          </cell>
        </row>
        <row r="332">
          <cell r="D332">
            <v>102</v>
          </cell>
        </row>
        <row r="334">
          <cell r="D334">
            <v>355</v>
          </cell>
        </row>
        <row r="335">
          <cell r="D335">
            <v>440</v>
          </cell>
        </row>
        <row r="336">
          <cell r="D336">
            <v>949.99</v>
          </cell>
        </row>
        <row r="337">
          <cell r="D337">
            <v>436</v>
          </cell>
        </row>
        <row r="338">
          <cell r="D338">
            <v>13.5</v>
          </cell>
        </row>
        <row r="340">
          <cell r="D340">
            <v>30</v>
          </cell>
        </row>
        <row r="347">
          <cell r="D347">
            <v>195</v>
          </cell>
        </row>
        <row r="348">
          <cell r="D348">
            <v>285.01</v>
          </cell>
        </row>
        <row r="349">
          <cell r="D349">
            <v>526</v>
          </cell>
        </row>
        <row r="363">
          <cell r="D363">
            <v>119.99</v>
          </cell>
        </row>
        <row r="366">
          <cell r="D366">
            <v>78</v>
          </cell>
        </row>
        <row r="373">
          <cell r="D373">
            <v>61.15</v>
          </cell>
        </row>
        <row r="374">
          <cell r="D374">
            <v>785</v>
          </cell>
        </row>
        <row r="380">
          <cell r="D380">
            <v>1066</v>
          </cell>
        </row>
        <row r="382">
          <cell r="D382">
            <v>1145</v>
          </cell>
        </row>
        <row r="388">
          <cell r="D388">
            <v>5723</v>
          </cell>
        </row>
        <row r="395">
          <cell r="D395">
            <v>632.7278</v>
          </cell>
        </row>
        <row r="397">
          <cell r="D397">
            <v>2377.6999999999998</v>
          </cell>
        </row>
        <row r="399">
          <cell r="D399">
            <v>3650.9199999999996</v>
          </cell>
        </row>
        <row r="404">
          <cell r="D404">
            <v>1900</v>
          </cell>
        </row>
        <row r="410">
          <cell r="D410">
            <v>150</v>
          </cell>
        </row>
        <row r="412">
          <cell r="D412">
            <v>150</v>
          </cell>
        </row>
        <row r="413">
          <cell r="D413">
            <v>265.95999999999998</v>
          </cell>
        </row>
        <row r="414">
          <cell r="D414">
            <v>12</v>
          </cell>
        </row>
        <row r="415">
          <cell r="D415">
            <v>170</v>
          </cell>
        </row>
        <row r="416">
          <cell r="D416">
            <v>25</v>
          </cell>
        </row>
        <row r="417">
          <cell r="D417">
            <v>8</v>
          </cell>
        </row>
        <row r="423">
          <cell r="D423">
            <v>75</v>
          </cell>
        </row>
        <row r="424">
          <cell r="D424">
            <v>100</v>
          </cell>
        </row>
        <row r="431">
          <cell r="D431">
            <v>4.7</v>
          </cell>
        </row>
        <row r="436">
          <cell r="D436">
            <v>7.45</v>
          </cell>
        </row>
        <row r="437">
          <cell r="D437">
            <v>4.55</v>
          </cell>
        </row>
        <row r="438">
          <cell r="D438">
            <v>3.15</v>
          </cell>
        </row>
        <row r="443">
          <cell r="D443">
            <v>0.19</v>
          </cell>
        </row>
        <row r="444">
          <cell r="D444">
            <v>6025</v>
          </cell>
        </row>
        <row r="445">
          <cell r="D445">
            <v>190</v>
          </cell>
        </row>
        <row r="446">
          <cell r="D446">
            <v>180</v>
          </cell>
        </row>
        <row r="450">
          <cell r="D450">
            <v>186</v>
          </cell>
        </row>
        <row r="454">
          <cell r="D454">
            <v>170</v>
          </cell>
        </row>
        <row r="455">
          <cell r="D455">
            <v>350</v>
          </cell>
        </row>
        <row r="457">
          <cell r="D457">
            <v>30</v>
          </cell>
        </row>
        <row r="458">
          <cell r="D458">
            <v>42</v>
          </cell>
        </row>
        <row r="459">
          <cell r="D459">
            <v>42.26</v>
          </cell>
        </row>
        <row r="465">
          <cell r="D465">
            <v>43.74</v>
          </cell>
        </row>
        <row r="488">
          <cell r="D488">
            <v>3.55</v>
          </cell>
        </row>
        <row r="489">
          <cell r="D489">
            <v>5</v>
          </cell>
        </row>
        <row r="490">
          <cell r="D490">
            <v>9.9499999999999993</v>
          </cell>
        </row>
        <row r="501">
          <cell r="D501">
            <v>1700</v>
          </cell>
        </row>
        <row r="502">
          <cell r="D502">
            <v>195</v>
          </cell>
        </row>
        <row r="503">
          <cell r="D503">
            <v>287</v>
          </cell>
        </row>
        <row r="504">
          <cell r="D504">
            <v>105</v>
          </cell>
        </row>
        <row r="505">
          <cell r="D505">
            <v>215</v>
          </cell>
        </row>
        <row r="510">
          <cell r="D510">
            <v>42050</v>
          </cell>
        </row>
        <row r="511">
          <cell r="D511">
            <v>1205</v>
          </cell>
        </row>
        <row r="512">
          <cell r="D512">
            <v>550</v>
          </cell>
        </row>
        <row r="513">
          <cell r="D513">
            <v>820.1</v>
          </cell>
        </row>
        <row r="514">
          <cell r="D514">
            <v>2188.9</v>
          </cell>
        </row>
        <row r="515">
          <cell r="D515">
            <v>2188.9</v>
          </cell>
        </row>
        <row r="517">
          <cell r="D517">
            <v>60</v>
          </cell>
        </row>
        <row r="524">
          <cell r="D524">
            <v>0.4</v>
          </cell>
        </row>
        <row r="526">
          <cell r="D526">
            <v>253</v>
          </cell>
        </row>
        <row r="528">
          <cell r="D528">
            <v>90</v>
          </cell>
        </row>
        <row r="529">
          <cell r="D529">
            <v>120</v>
          </cell>
        </row>
        <row r="530">
          <cell r="D530">
            <v>570</v>
          </cell>
        </row>
        <row r="534">
          <cell r="D534">
            <v>6450</v>
          </cell>
        </row>
        <row r="535">
          <cell r="D535">
            <v>640</v>
          </cell>
        </row>
        <row r="536">
          <cell r="D536">
            <v>725</v>
          </cell>
        </row>
        <row r="537">
          <cell r="D537">
            <v>1210</v>
          </cell>
        </row>
        <row r="538">
          <cell r="D538">
            <v>121.8</v>
          </cell>
        </row>
        <row r="539">
          <cell r="D539">
            <v>142.68</v>
          </cell>
        </row>
        <row r="540">
          <cell r="D540">
            <v>16</v>
          </cell>
        </row>
        <row r="541">
          <cell r="D541">
            <v>40</v>
          </cell>
        </row>
        <row r="542">
          <cell r="D542">
            <v>38.25</v>
          </cell>
        </row>
        <row r="549">
          <cell r="D549">
            <v>400</v>
          </cell>
        </row>
        <row r="550">
          <cell r="D550">
            <v>928</v>
          </cell>
        </row>
        <row r="551">
          <cell r="D551">
            <v>157.08000000000001</v>
          </cell>
        </row>
      </sheetData>
      <sheetData sheetId="2">
        <row r="4">
          <cell r="D4">
            <v>450</v>
          </cell>
        </row>
        <row r="7">
          <cell r="D7">
            <v>723</v>
          </cell>
        </row>
        <row r="8">
          <cell r="D8">
            <v>825</v>
          </cell>
        </row>
        <row r="9">
          <cell r="D9">
            <v>1032</v>
          </cell>
        </row>
        <row r="11">
          <cell r="D11">
            <v>278.25</v>
          </cell>
        </row>
        <row r="13">
          <cell r="D13">
            <v>15</v>
          </cell>
        </row>
        <row r="14">
          <cell r="D14">
            <v>106.38</v>
          </cell>
        </row>
        <row r="15">
          <cell r="D15">
            <v>5.58</v>
          </cell>
        </row>
        <row r="16">
          <cell r="D16">
            <v>6.25</v>
          </cell>
        </row>
        <row r="18">
          <cell r="D18">
            <v>0.2</v>
          </cell>
        </row>
        <row r="19">
          <cell r="D19">
            <v>0.28000000000000003</v>
          </cell>
        </row>
        <row r="20">
          <cell r="D20">
            <v>0.45600000000000002</v>
          </cell>
        </row>
        <row r="21">
          <cell r="D21">
            <v>142.19999999999999</v>
          </cell>
        </row>
        <row r="22">
          <cell r="D22">
            <v>221.8</v>
          </cell>
        </row>
        <row r="23">
          <cell r="D23">
            <v>310.5</v>
          </cell>
        </row>
        <row r="26">
          <cell r="D26">
            <v>1.58</v>
          </cell>
        </row>
        <row r="30">
          <cell r="D30">
            <v>5.93</v>
          </cell>
        </row>
        <row r="31">
          <cell r="D31">
            <v>10.35</v>
          </cell>
        </row>
        <row r="32">
          <cell r="D32">
            <v>14.1</v>
          </cell>
        </row>
        <row r="33">
          <cell r="D33">
            <v>10</v>
          </cell>
        </row>
        <row r="36">
          <cell r="D36">
            <v>12.81</v>
          </cell>
        </row>
        <row r="37">
          <cell r="D37">
            <v>14.95</v>
          </cell>
        </row>
        <row r="43">
          <cell r="D43">
            <v>58</v>
          </cell>
        </row>
        <row r="54">
          <cell r="D54">
            <v>125</v>
          </cell>
        </row>
        <row r="58">
          <cell r="D58">
            <v>133.33000000000001</v>
          </cell>
        </row>
        <row r="65">
          <cell r="D65">
            <v>88.36</v>
          </cell>
        </row>
        <row r="68">
          <cell r="D68">
            <v>110</v>
          </cell>
        </row>
        <row r="69">
          <cell r="D69">
            <v>765.87</v>
          </cell>
        </row>
        <row r="73">
          <cell r="D73">
            <v>89.36</v>
          </cell>
        </row>
        <row r="74">
          <cell r="D74">
            <v>54.98</v>
          </cell>
        </row>
        <row r="77">
          <cell r="D77">
            <v>225</v>
          </cell>
        </row>
        <row r="84">
          <cell r="D84">
            <v>164.1</v>
          </cell>
        </row>
        <row r="85">
          <cell r="D85">
            <v>259.55</v>
          </cell>
        </row>
        <row r="90">
          <cell r="D90">
            <v>75</v>
          </cell>
        </row>
        <row r="91">
          <cell r="D91">
            <v>54.67</v>
          </cell>
        </row>
        <row r="92">
          <cell r="D92">
            <v>75</v>
          </cell>
        </row>
        <row r="95">
          <cell r="D95">
            <v>5</v>
          </cell>
        </row>
        <row r="96">
          <cell r="D96">
            <v>15</v>
          </cell>
        </row>
        <row r="97">
          <cell r="D97">
            <v>20</v>
          </cell>
        </row>
        <row r="99">
          <cell r="D99">
            <v>162.38</v>
          </cell>
        </row>
        <row r="105">
          <cell r="D105">
            <v>96.22</v>
          </cell>
        </row>
        <row r="140">
          <cell r="D140">
            <v>650</v>
          </cell>
        </row>
        <row r="141">
          <cell r="D141">
            <v>650</v>
          </cell>
        </row>
        <row r="142">
          <cell r="D142">
            <v>650</v>
          </cell>
        </row>
        <row r="143">
          <cell r="D143">
            <v>650</v>
          </cell>
        </row>
        <row r="145">
          <cell r="D145">
            <v>650</v>
          </cell>
        </row>
        <row r="148">
          <cell r="D148">
            <v>25</v>
          </cell>
        </row>
        <row r="150">
          <cell r="D150">
            <v>825</v>
          </cell>
        </row>
        <row r="151">
          <cell r="D151">
            <v>1032</v>
          </cell>
        </row>
        <row r="157">
          <cell r="D157">
            <v>250</v>
          </cell>
        </row>
        <row r="161">
          <cell r="D161">
            <v>211.63</v>
          </cell>
        </row>
        <row r="162">
          <cell r="D162">
            <v>141.31</v>
          </cell>
        </row>
        <row r="169">
          <cell r="D169">
            <v>10</v>
          </cell>
        </row>
        <row r="195">
          <cell r="D195">
            <v>250</v>
          </cell>
        </row>
        <row r="196">
          <cell r="D196">
            <v>30</v>
          </cell>
        </row>
        <row r="197">
          <cell r="D197">
            <v>82.28</v>
          </cell>
        </row>
        <row r="198">
          <cell r="D198">
            <v>82.28</v>
          </cell>
        </row>
        <row r="201">
          <cell r="D201">
            <v>0.95</v>
          </cell>
        </row>
        <row r="202">
          <cell r="D202">
            <v>1.1499999999999999</v>
          </cell>
        </row>
        <row r="206">
          <cell r="D206">
            <v>100</v>
          </cell>
        </row>
        <row r="209">
          <cell r="D209">
            <v>300</v>
          </cell>
        </row>
        <row r="211">
          <cell r="D211">
            <v>443.77</v>
          </cell>
        </row>
        <row r="212">
          <cell r="D212">
            <v>443.77</v>
          </cell>
        </row>
        <row r="213">
          <cell r="D213">
            <v>505.14</v>
          </cell>
        </row>
        <row r="214">
          <cell r="D214">
            <v>700</v>
          </cell>
        </row>
        <row r="215">
          <cell r="D215">
            <v>351.14</v>
          </cell>
        </row>
        <row r="216">
          <cell r="D216">
            <v>3000</v>
          </cell>
        </row>
        <row r="217">
          <cell r="D217">
            <v>443.77</v>
          </cell>
        </row>
        <row r="218">
          <cell r="D218">
            <v>537.71</v>
          </cell>
        </row>
        <row r="219">
          <cell r="D219">
            <v>599.26</v>
          </cell>
        </row>
        <row r="220">
          <cell r="D220">
            <v>537.71</v>
          </cell>
        </row>
        <row r="226">
          <cell r="D226">
            <v>600</v>
          </cell>
        </row>
        <row r="227">
          <cell r="D227">
            <v>88.5</v>
          </cell>
        </row>
        <row r="228">
          <cell r="D228">
            <v>391.11</v>
          </cell>
        </row>
        <row r="229">
          <cell r="D229">
            <v>473.9</v>
          </cell>
        </row>
        <row r="230">
          <cell r="D230">
            <v>177</v>
          </cell>
        </row>
        <row r="232">
          <cell r="D232">
            <v>703.71</v>
          </cell>
        </row>
        <row r="238">
          <cell r="D238">
            <v>1200</v>
          </cell>
        </row>
        <row r="239">
          <cell r="D239">
            <v>351.14</v>
          </cell>
        </row>
        <row r="240">
          <cell r="D240">
            <v>1231.8499999999999</v>
          </cell>
        </row>
        <row r="246">
          <cell r="D246">
            <v>703.71</v>
          </cell>
        </row>
        <row r="256">
          <cell r="D256">
            <v>1231.8499999999999</v>
          </cell>
        </row>
        <row r="262">
          <cell r="D262">
            <v>351.14</v>
          </cell>
        </row>
        <row r="268">
          <cell r="D268">
            <v>848.12</v>
          </cell>
        </row>
        <row r="275">
          <cell r="D275">
            <v>351.85500000000002</v>
          </cell>
        </row>
        <row r="284">
          <cell r="D284">
            <v>615.21</v>
          </cell>
        </row>
        <row r="285">
          <cell r="D285">
            <v>792.21</v>
          </cell>
        </row>
        <row r="309">
          <cell r="D309">
            <v>528.14</v>
          </cell>
        </row>
        <row r="310">
          <cell r="D310">
            <v>615.21</v>
          </cell>
        </row>
        <row r="325">
          <cell r="D325">
            <v>38.54</v>
          </cell>
        </row>
        <row r="326">
          <cell r="D326">
            <v>47.1</v>
          </cell>
        </row>
        <row r="332">
          <cell r="D332">
            <v>615.21</v>
          </cell>
        </row>
        <row r="335">
          <cell r="D335">
            <v>615.21</v>
          </cell>
        </row>
        <row r="386">
          <cell r="D386">
            <v>351.14</v>
          </cell>
        </row>
        <row r="406">
          <cell r="D406">
            <v>5.21</v>
          </cell>
        </row>
        <row r="420">
          <cell r="D420">
            <v>800</v>
          </cell>
        </row>
        <row r="421">
          <cell r="D421">
            <v>350</v>
          </cell>
        </row>
        <row r="427">
          <cell r="D427">
            <v>42.64</v>
          </cell>
        </row>
        <row r="430">
          <cell r="D430">
            <v>200</v>
          </cell>
        </row>
        <row r="431">
          <cell r="D431">
            <v>100</v>
          </cell>
        </row>
        <row r="432">
          <cell r="D432">
            <v>1041.18</v>
          </cell>
        </row>
        <row r="433">
          <cell r="D433">
            <v>204.32</v>
          </cell>
        </row>
        <row r="437">
          <cell r="D437">
            <v>1750</v>
          </cell>
        </row>
        <row r="438">
          <cell r="D438">
            <v>150</v>
          </cell>
        </row>
        <row r="439">
          <cell r="D439">
            <v>900</v>
          </cell>
        </row>
        <row r="440">
          <cell r="D440">
            <v>350</v>
          </cell>
        </row>
        <row r="441">
          <cell r="D441">
            <v>300</v>
          </cell>
        </row>
        <row r="442">
          <cell r="D442">
            <v>5</v>
          </cell>
        </row>
        <row r="443">
          <cell r="D443">
            <v>29.95</v>
          </cell>
        </row>
        <row r="444">
          <cell r="D444">
            <v>150</v>
          </cell>
        </row>
        <row r="445">
          <cell r="D445">
            <v>35</v>
          </cell>
        </row>
        <row r="446">
          <cell r="D446">
            <v>42.347999999999999</v>
          </cell>
        </row>
        <row r="447">
          <cell r="D447">
            <v>50</v>
          </cell>
        </row>
        <row r="452">
          <cell r="D452">
            <v>3.36</v>
          </cell>
        </row>
        <row r="453">
          <cell r="D453">
            <v>5</v>
          </cell>
        </row>
        <row r="454">
          <cell r="D454">
            <v>10</v>
          </cell>
        </row>
        <row r="455">
          <cell r="D455">
            <v>45</v>
          </cell>
        </row>
      </sheetData>
      <sheetData sheetId="3">
        <row r="68">
          <cell r="C68">
            <v>424.11175700000001</v>
          </cell>
        </row>
      </sheetData>
      <sheetData sheetId="4">
        <row r="78">
          <cell r="C78">
            <v>444.05202758620692</v>
          </cell>
        </row>
        <row r="163">
          <cell r="C163">
            <v>198.01802758620693</v>
          </cell>
        </row>
        <row r="212">
          <cell r="C212">
            <v>63.671621621621618</v>
          </cell>
        </row>
      </sheetData>
      <sheetData sheetId="5"/>
      <sheetData sheetId="6">
        <row r="6">
          <cell r="C6">
            <v>238.04533333333333</v>
          </cell>
        </row>
      </sheetData>
      <sheetData sheetId="7"/>
      <sheetData sheetId="8">
        <row r="6">
          <cell r="C6">
            <v>12468.099999999999</v>
          </cell>
        </row>
        <row r="75">
          <cell r="C75">
            <v>18942.8</v>
          </cell>
        </row>
        <row r="97">
          <cell r="C97">
            <v>3638.4214285714288</v>
          </cell>
        </row>
        <row r="127">
          <cell r="C127">
            <v>4310.8728571428564</v>
          </cell>
        </row>
        <row r="158">
          <cell r="C158">
            <v>4458.4528571428573</v>
          </cell>
        </row>
        <row r="189">
          <cell r="C189">
            <v>6926.0599999999995</v>
          </cell>
        </row>
        <row r="202">
          <cell r="C202">
            <v>14934.61</v>
          </cell>
        </row>
        <row r="248">
          <cell r="C248">
            <v>6498.5599999999995</v>
          </cell>
        </row>
        <row r="307">
          <cell r="C307">
            <v>8928.9</v>
          </cell>
        </row>
        <row r="316">
          <cell r="C316">
            <v>7604.7000000000007</v>
          </cell>
        </row>
      </sheetData>
      <sheetData sheetId="9"/>
      <sheetData sheetId="10">
        <row r="6">
          <cell r="C6">
            <v>5799.96</v>
          </cell>
        </row>
        <row r="18">
          <cell r="C18">
            <v>5311.2800000000007</v>
          </cell>
        </row>
        <row r="40">
          <cell r="C40">
            <v>4308.74</v>
          </cell>
        </row>
        <row r="50">
          <cell r="C50">
            <v>4618.74</v>
          </cell>
        </row>
        <row r="60">
          <cell r="C60">
            <v>3716.6400000000003</v>
          </cell>
        </row>
      </sheetData>
      <sheetData sheetId="11">
        <row r="6">
          <cell r="C6">
            <v>415.12818205128212</v>
          </cell>
        </row>
        <row r="19">
          <cell r="C19">
            <v>83.72</v>
          </cell>
        </row>
        <row r="27">
          <cell r="C27">
            <v>789.28</v>
          </cell>
        </row>
      </sheetData>
      <sheetData sheetId="12">
        <row r="6">
          <cell r="C6">
            <v>827.28</v>
          </cell>
        </row>
        <row r="35">
          <cell r="C35">
            <v>866.82999999999993</v>
          </cell>
        </row>
        <row r="65">
          <cell r="C65">
            <v>1105.46</v>
          </cell>
        </row>
      </sheetData>
      <sheetData sheetId="13"/>
      <sheetData sheetId="14">
        <row r="6">
          <cell r="C6">
            <v>111.08</v>
          </cell>
        </row>
      </sheetData>
      <sheetData sheetId="15">
        <row r="6">
          <cell r="C6">
            <v>852.75</v>
          </cell>
        </row>
        <row r="39">
          <cell r="C39">
            <v>265.5</v>
          </cell>
        </row>
      </sheetData>
      <sheetData sheetId="16"/>
      <sheetData sheetId="17"/>
      <sheetData sheetId="18">
        <row r="6">
          <cell r="C6">
            <v>210.04000000000002</v>
          </cell>
        </row>
        <row r="27">
          <cell r="C27">
            <v>231.85000000000002</v>
          </cell>
        </row>
        <row r="34">
          <cell r="C34">
            <v>233.3329</v>
          </cell>
        </row>
      </sheetData>
      <sheetData sheetId="19">
        <row r="6">
          <cell r="C6">
            <v>82.27</v>
          </cell>
        </row>
        <row r="13">
          <cell r="C13">
            <v>305.68</v>
          </cell>
        </row>
        <row r="21">
          <cell r="C21">
            <v>59.84</v>
          </cell>
        </row>
        <row r="35">
          <cell r="C35">
            <v>368.43371751070805</v>
          </cell>
        </row>
        <row r="43">
          <cell r="C43">
            <v>180.79846800000001</v>
          </cell>
        </row>
      </sheetData>
      <sheetData sheetId="20">
        <row r="14">
          <cell r="C14">
            <v>476.7</v>
          </cell>
        </row>
        <row r="22">
          <cell r="C22">
            <v>333.19</v>
          </cell>
        </row>
        <row r="32">
          <cell r="C32">
            <v>86.300000000000011</v>
          </cell>
        </row>
        <row r="39">
          <cell r="C39">
            <v>137.4</v>
          </cell>
        </row>
      </sheetData>
      <sheetData sheetId="21"/>
      <sheetData sheetId="22"/>
      <sheetData sheetId="23">
        <row r="452">
          <cell r="M452">
            <v>2029.06</v>
          </cell>
        </row>
      </sheetData>
      <sheetData sheetId="24"/>
      <sheetData sheetId="25"/>
      <sheetData sheetId="2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so sum y filt."/>
      <sheetName val="malla galv."/>
      <sheetName val="herreria"/>
      <sheetName val="3.13 3.14 Losa Nervada "/>
      <sheetName val="6.02 6.03 7.02 y Losa de Piso"/>
      <sheetName val="3.12 3.15 3.16   Losa Convencio"/>
      <sheetName val="VigAmarre NP20X20"/>
      <sheetName val="3.08 VigAmarre NP15X25"/>
      <sheetName val="3.03-3.04  Columnas C1-15 x 25 "/>
      <sheetName val="3.09 3.10 VigAmarre FTV-15x20"/>
      <sheetName val="3.11 3.18 Viga nivel de techo"/>
      <sheetName val="Viga VC"/>
      <sheetName val="3.17 Viga Antepecho"/>
      <sheetName val="3.07 Viga V2"/>
      <sheetName val="3.06 Viga V1"/>
      <sheetName val="Columnas C1-20x20BNP"/>
      <sheetName val="Columnas C2-20x30BNP"/>
      <sheetName val="Columnas C2-15x30"/>
      <sheetName val="1.01 Replanteo"/>
      <sheetName val="2.22 Rell Compacto"/>
      <sheetName val="Dinteles"/>
      <sheetName val="3.01 ZMuros"/>
      <sheetName val="3.02 ZCol"/>
      <sheetName val="Verja Trasera"/>
      <sheetName val="3.05 Columnas C3"/>
      <sheetName val="Block 8&quot;BNP"/>
      <sheetName val="4.01 Block 6&quot;BNP"/>
      <sheetName val="4.01 4.02 Block 6&quot;"/>
      <sheetName val="10 Pintura"/>
      <sheetName val="5.05 Revestimiento"/>
      <sheetName val="6.01 Pisos-Ceramica"/>
      <sheetName val="5.01-2-3-4 Pañete"/>
      <sheetName val="11.01 11.03 Fino"/>
      <sheetName val=" 6.04 6.05 Piso-Grani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/>
      <sheetData sheetId="25" refreshError="1"/>
      <sheetData sheetId="26" refreshError="1"/>
      <sheetData sheetId="27"/>
      <sheetData sheetId="28" refreshError="1"/>
      <sheetData sheetId="29">
        <row r="32">
          <cell r="B32">
            <v>1</v>
          </cell>
        </row>
      </sheetData>
      <sheetData sheetId="30"/>
      <sheetData sheetId="3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"/>
      <sheetName val="Presupuesto"/>
    </sheetNames>
    <sheetDataSet>
      <sheetData sheetId="0">
        <row r="284">
          <cell r="H284">
            <v>377.78</v>
          </cell>
        </row>
        <row r="319">
          <cell r="H319">
            <v>882.14</v>
          </cell>
        </row>
        <row r="335">
          <cell r="H335">
            <v>232.14</v>
          </cell>
        </row>
        <row r="407">
          <cell r="H407">
            <v>425</v>
          </cell>
        </row>
        <row r="739">
          <cell r="H739">
            <v>8659.2099999999991</v>
          </cell>
        </row>
        <row r="1332">
          <cell r="H1332">
            <v>15579.58</v>
          </cell>
        </row>
        <row r="1499">
          <cell r="H1499">
            <v>27950.39</v>
          </cell>
        </row>
        <row r="1538">
          <cell r="H1538">
            <v>854.55000000000007</v>
          </cell>
        </row>
        <row r="1557">
          <cell r="H1557">
            <v>1078.3499999999999</v>
          </cell>
        </row>
        <row r="1715">
          <cell r="H1715">
            <v>250.96</v>
          </cell>
        </row>
        <row r="1790">
          <cell r="H1790">
            <v>191.96</v>
          </cell>
        </row>
        <row r="1846">
          <cell r="H1846">
            <v>213.61</v>
          </cell>
        </row>
        <row r="2586">
          <cell r="H2586">
            <v>112.24</v>
          </cell>
        </row>
        <row r="2772">
          <cell r="H2772">
            <v>783.22</v>
          </cell>
        </row>
      </sheetData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álisis"/>
      <sheetName val="Detalle Acero"/>
      <sheetName val="Villas (Platea)"/>
      <sheetName val="Villa Zona 1"/>
      <sheetName val="Villa Zona 2"/>
      <sheetName val="Cocina "/>
      <sheetName val="Lavandería"/>
      <sheetName val="Comedor"/>
      <sheetName val="Area Noble"/>
      <sheetName val="Administración"/>
      <sheetName val="Espectáculos"/>
      <sheetName val="Exterior A. N."/>
      <sheetName val="Exteriores Gral."/>
      <sheetName val="Prelim.Fase I"/>
      <sheetName val="Prelim.A.N."/>
      <sheetName val="Resumen"/>
    </sheetNames>
    <sheetDataSet>
      <sheetData sheetId="0">
        <row r="16">
          <cell r="E16">
            <v>320</v>
          </cell>
        </row>
      </sheetData>
      <sheetData sheetId="1" refreshError="1"/>
      <sheetData sheetId="2">
        <row r="26">
          <cell r="D26">
            <v>177.75200000000001</v>
          </cell>
          <cell r="F26">
            <v>28.836999999999996</v>
          </cell>
          <cell r="H26">
            <v>0.55119999999999991</v>
          </cell>
          <cell r="L26">
            <v>1.5490799999999998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"/>
      <sheetName val="M.O."/>
      <sheetName val="Partidas"/>
      <sheetName val="PRES. GENERAL 09-2017"/>
      <sheetName val="PRES. GENERAL 09-2017 (rev.)"/>
    </sheetNames>
    <sheetDataSet>
      <sheetData sheetId="0">
        <row r="10">
          <cell r="E10">
            <v>1600</v>
          </cell>
        </row>
        <row r="11">
          <cell r="E11">
            <v>1995.21</v>
          </cell>
        </row>
        <row r="38">
          <cell r="E38">
            <v>1499.477175</v>
          </cell>
        </row>
        <row r="41">
          <cell r="E41">
            <v>1799.8995000000002</v>
          </cell>
        </row>
        <row r="43">
          <cell r="E43">
            <v>350</v>
          </cell>
        </row>
        <row r="48">
          <cell r="E48">
            <v>1229.5710000000001</v>
          </cell>
        </row>
        <row r="252">
          <cell r="E252">
            <v>26.638500000000001</v>
          </cell>
        </row>
        <row r="657">
          <cell r="E657">
            <v>1.25</v>
          </cell>
        </row>
      </sheetData>
      <sheetData sheetId="1">
        <row r="43">
          <cell r="D43">
            <v>26.4</v>
          </cell>
        </row>
      </sheetData>
      <sheetData sheetId="2"/>
      <sheetData sheetId="3"/>
      <sheetData sheetId="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"/>
      <sheetName val="M.O."/>
      <sheetName val="CALCULOS"/>
      <sheetName val="Partidas"/>
      <sheetName val="PRES. GENERAL 09-2017"/>
      <sheetName val="PRES. GENERAL 09-2017 (rev.)"/>
    </sheetNames>
    <sheetDataSet>
      <sheetData sheetId="0">
        <row r="13">
          <cell r="E13">
            <v>1995.21</v>
          </cell>
        </row>
        <row r="23">
          <cell r="E23">
            <v>40.71</v>
          </cell>
        </row>
        <row r="24">
          <cell r="E24">
            <v>40.71</v>
          </cell>
        </row>
        <row r="31">
          <cell r="E31">
            <v>14982.53</v>
          </cell>
        </row>
        <row r="446">
          <cell r="E446">
            <v>6.85</v>
          </cell>
        </row>
        <row r="456">
          <cell r="E456">
            <v>35</v>
          </cell>
        </row>
        <row r="460">
          <cell r="E460">
            <v>4.9000000000000004</v>
          </cell>
        </row>
        <row r="507">
          <cell r="E507">
            <v>165</v>
          </cell>
        </row>
        <row r="512">
          <cell r="E512">
            <v>26.78</v>
          </cell>
        </row>
        <row r="660">
          <cell r="E660">
            <v>4237.29</v>
          </cell>
        </row>
        <row r="662">
          <cell r="E662">
            <v>5280</v>
          </cell>
        </row>
        <row r="672">
          <cell r="E672">
            <v>500</v>
          </cell>
        </row>
        <row r="734">
          <cell r="E734">
            <v>38.998999999999995</v>
          </cell>
        </row>
        <row r="736">
          <cell r="E736">
            <v>54.69</v>
          </cell>
        </row>
        <row r="742">
          <cell r="E742">
            <v>32</v>
          </cell>
        </row>
        <row r="755">
          <cell r="E755">
            <v>198.14</v>
          </cell>
        </row>
        <row r="806">
          <cell r="E806">
            <v>1088</v>
          </cell>
        </row>
        <row r="1074">
          <cell r="E1074">
            <v>358.15</v>
          </cell>
        </row>
        <row r="1113">
          <cell r="E1113">
            <v>1501.1</v>
          </cell>
        </row>
        <row r="1120">
          <cell r="E1120">
            <v>79.5</v>
          </cell>
        </row>
        <row r="1125">
          <cell r="E1125">
            <v>791.01559999999995</v>
          </cell>
        </row>
        <row r="1170">
          <cell r="E1170">
            <v>77.349999999999994</v>
          </cell>
        </row>
      </sheetData>
      <sheetData sheetId="1">
        <row r="61">
          <cell r="D61">
            <v>76.16</v>
          </cell>
        </row>
        <row r="643">
          <cell r="D643">
            <v>75.83</v>
          </cell>
        </row>
        <row r="1013">
          <cell r="D1013">
            <v>44.64</v>
          </cell>
        </row>
        <row r="1048">
          <cell r="D1048">
            <v>101.55</v>
          </cell>
        </row>
        <row r="1054">
          <cell r="D1054">
            <v>33.85</v>
          </cell>
        </row>
      </sheetData>
      <sheetData sheetId="2"/>
      <sheetData sheetId="3">
        <row r="27051">
          <cell r="F27051">
            <v>779.61194</v>
          </cell>
        </row>
      </sheetData>
      <sheetData sheetId="4"/>
      <sheetData sheetId="5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PRECIO"/>
      <sheetName val="Insumo plastbau"/>
      <sheetName val="Plastbau 22"/>
      <sheetName val="Resumen Plastbau 22"/>
      <sheetName val="Insumos"/>
      <sheetName val="Análisis de Precios"/>
    </sheetNames>
    <sheetDataSet>
      <sheetData sheetId="0" refreshError="1">
        <row r="16">
          <cell r="C16" t="str">
            <v>13/7 -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dificio A"/>
      <sheetName val="Edificio D"/>
      <sheetName val="Edicio c"/>
      <sheetName val="Unv. "/>
      <sheetName val="Presupuesto"/>
      <sheetName val="Volumenes"/>
      <sheetName val="Anal. horm."/>
      <sheetName val="Mat"/>
      <sheetName val="anal term"/>
      <sheetName val="Ana-Sanit."/>
      <sheetName val="Pu-Sanit."/>
      <sheetName val="Ana-Elect"/>
      <sheetName val="PU-Elect."/>
      <sheetName val="anal aire"/>
      <sheetName val="climat."/>
      <sheetName val="Jornal"/>
      <sheetName val="cuantias "/>
      <sheetName val="peso-cuantia"/>
      <sheetName val="planta trata"/>
      <sheetName val="subida materiales"/>
      <sheetName val="Hoja5"/>
      <sheetName val="M. O. exc."/>
      <sheetName val="Hoja3"/>
      <sheetName val="Ana-elect."/>
      <sheetName val="puertas"/>
      <sheetName val="Cubicacion"/>
      <sheetName val="Septicos"/>
      <sheetName val="caseta"/>
      <sheetName val="calcul anal"/>
      <sheetName val="UASD"/>
      <sheetName val="INSUMO"/>
      <sheetName val="Mezcla"/>
      <sheetName val="Hoja2"/>
      <sheetName val="Hoja1"/>
      <sheetName val="I.HORMIG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"/>
      <sheetName val="analisis Electrico"/>
      <sheetName val="Presup_"/>
      <sheetName val="Hoja2"/>
      <sheetName val="Resumen"/>
      <sheetName val="Presup_1"/>
      <sheetName val="analisis_Electrico"/>
      <sheetName val="Presup_2"/>
      <sheetName val="analisis_Electrico1"/>
      <sheetName val="Presup_3"/>
      <sheetName val="analisis_Electrico2"/>
      <sheetName val="Presup_4"/>
      <sheetName val="analisis_Electrico3"/>
      <sheetName val="Presup_5"/>
      <sheetName val="analisis_Electrico4"/>
      <sheetName val="Presup_6"/>
      <sheetName val="analisis_Electrico5"/>
      <sheetName val="Materiales"/>
      <sheetName val="M.O."/>
      <sheetName val="Certificado P.N. orden camb.01"/>
      <sheetName val="ANALISIS STO DGO"/>
      <sheetName val="Ins 2"/>
      <sheetName val="ADDENDA"/>
      <sheetName val="Analisis Unitarios"/>
      <sheetName val="Presup_7"/>
      <sheetName val="analisis_Electrico6"/>
      <sheetName val="M_O_"/>
      <sheetName val="Certificado_P_N__orden_camb_01"/>
      <sheetName val="Analisis_Unitarios"/>
      <sheetName val="Presup_8"/>
      <sheetName val="analisis_Electrico7"/>
      <sheetName val="M_O_1"/>
      <sheetName val="Certificado_P_N__orden_camb_011"/>
      <sheetName val="Analisis_Unitarios1"/>
      <sheetName val="ANALISIS_STO_DGO"/>
      <sheetName val="Analisis"/>
      <sheetName val="MANO DE OBRA"/>
      <sheetName val="Ins_2"/>
      <sheetName val="ANALISIS_STO_DGO1"/>
      <sheetName val="Ins_21"/>
      <sheetName val="Presup_19"/>
      <sheetName val="analisis_Electrico18"/>
      <sheetName val="M_O_11"/>
      <sheetName val="Certificado_P_N__orden_camb_020"/>
      <sheetName val="ANALISIS_STO_DGO10"/>
      <sheetName val="Analisis_Unitarios11"/>
      <sheetName val="MANO_DE_OBRA"/>
      <sheetName val="Presup_18"/>
      <sheetName val="analisis_Electrico17"/>
      <sheetName val="Presup_17"/>
      <sheetName val="analisis_Electrico16"/>
      <sheetName val="M_O_10"/>
      <sheetName val="Certificado_P_N__orden_camb_010"/>
      <sheetName val="ANALISIS_STO_DGO9"/>
      <sheetName val="Analisis_Unitarios10"/>
      <sheetName val="Presup_12"/>
      <sheetName val="analisis_Electrico11"/>
      <sheetName val="M_O_5"/>
      <sheetName val="Certificado_P_N__orden_camb_015"/>
      <sheetName val="Analisis_Unitarios5"/>
      <sheetName val="ANALISIS_STO_DGO4"/>
      <sheetName val="Presup_9"/>
      <sheetName val="analisis_Electrico8"/>
      <sheetName val="M_O_2"/>
      <sheetName val="Certificado_P_N__orden_camb_012"/>
      <sheetName val="Analisis_Unitarios2"/>
      <sheetName val="Presup_10"/>
      <sheetName val="analisis_Electrico9"/>
      <sheetName val="M_O_3"/>
      <sheetName val="Certificado_P_N__orden_camb_013"/>
      <sheetName val="Analisis_Unitarios3"/>
      <sheetName val="ANALISIS_STO_DGO2"/>
      <sheetName val="Presup_11"/>
      <sheetName val="analisis_Electrico10"/>
      <sheetName val="M_O_4"/>
      <sheetName val="Certificado_P_N__orden_camb_014"/>
      <sheetName val="Analisis_Unitarios4"/>
      <sheetName val="ANALISIS_STO_DGO3"/>
      <sheetName val="Presup_13"/>
      <sheetName val="analisis_Electrico12"/>
      <sheetName val="M_O_6"/>
      <sheetName val="Certificado_P_N__orden_camb_016"/>
      <sheetName val="Analisis_Unitarios6"/>
      <sheetName val="ANALISIS_STO_DGO5"/>
      <sheetName val="Presup_14"/>
      <sheetName val="analisis_Electrico13"/>
      <sheetName val="M_O_7"/>
      <sheetName val="Certificado_P_N__orden_camb_017"/>
      <sheetName val="Analisis_Unitarios7"/>
      <sheetName val="ANALISIS_STO_DGO6"/>
      <sheetName val="Presup_15"/>
      <sheetName val="analisis_Electrico14"/>
      <sheetName val="M_O_8"/>
      <sheetName val="Certificado_P_N__orden_camb_018"/>
      <sheetName val="Analisis_Unitarios8"/>
      <sheetName val="ANALISIS_STO_DGO7"/>
      <sheetName val="Presup_16"/>
      <sheetName val="analisis_Electrico15"/>
      <sheetName val="M_O_9"/>
      <sheetName val="Certificado_P_N__orden_camb_019"/>
      <sheetName val="Analisis_Unitarios9"/>
      <sheetName val="ANALISIS_STO_DGO8"/>
      <sheetName val="Cuantia Acero y Madera"/>
      <sheetName val="MANO_DE_OBRA1"/>
      <sheetName val="Ins_22"/>
      <sheetName val="Presup_22"/>
      <sheetName val="analisis_Electrico21"/>
      <sheetName val="M_O_14"/>
      <sheetName val="Certificado_P_N__orden_camb_023"/>
      <sheetName val="ANALISIS_STO_DGO13"/>
      <sheetName val="Ins_26"/>
      <sheetName val="Analisis_Unitarios14"/>
      <sheetName val="MANO_DE_OBRA4"/>
      <sheetName val="Presup_20"/>
      <sheetName val="analisis_Electrico19"/>
      <sheetName val="M_O_12"/>
      <sheetName val="Certificado_P_N__orden_camb_021"/>
      <sheetName val="ANALISIS_STO_DGO11"/>
      <sheetName val="Ins_23"/>
      <sheetName val="Analisis_Unitarios12"/>
      <sheetName val="MANO_DE_OBRA2"/>
      <sheetName val="Cuantia_Acero_y_Madera1"/>
      <sheetName val="Ins_24"/>
      <sheetName val="Presup_21"/>
      <sheetName val="analisis_Electrico20"/>
      <sheetName val="M_O_13"/>
      <sheetName val="Certificado_P_N__orden_camb_022"/>
      <sheetName val="ANALISIS_STO_DGO12"/>
      <sheetName val="Ins_25"/>
      <sheetName val="Analisis_Unitarios13"/>
      <sheetName val="MANO_DE_OBRA3"/>
      <sheetName val="Cuantia_Acero_y_Madera"/>
      <sheetName val="Presup_23"/>
      <sheetName val="analisis_Electrico22"/>
      <sheetName val="M_O_15"/>
      <sheetName val="Certificado_P_N__orden_camb_024"/>
      <sheetName val="ANALISIS_STO_DGO14"/>
      <sheetName val="Ins_27"/>
      <sheetName val="Analisis_Unitarios15"/>
      <sheetName val="MANO_DE_OBRA5"/>
      <sheetName val="Cuantia_Acero_y_Madera2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ontos"/>
      <sheetName val="RESUMEN_GENERAL"/>
      <sheetName val="PRESUPUESTO"/>
      <sheetName val="ANALISIS"/>
      <sheetName val="Precios"/>
      <sheetName val="Análisis"/>
      <sheetName val="OC#9_(Papi)"/>
      <sheetName val="insumos"/>
    </sheetNames>
    <sheetDataSet>
      <sheetData sheetId="0"/>
      <sheetData sheetId="1">
        <row r="3">
          <cell r="A3" t="str">
            <v>CAP CANA, S. A.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citado Estancia 2 Niveles"/>
      <sheetName val="Listado de Precios (Oficial)"/>
      <sheetName val="Listado de Proyectos"/>
      <sheetName val="Preferencias"/>
      <sheetName val="Materiales"/>
      <sheetName val="M.O. Ministerio Trabajo"/>
      <sheetName val="Servicios"/>
      <sheetName val="Cotizaciones"/>
      <sheetName val="Analisis"/>
      <sheetName val="Presupuesto"/>
      <sheetName val="Cronogramas"/>
      <sheetName val="Finanzas"/>
      <sheetName val="Ingresos - Egresos"/>
      <sheetName val="Muros"/>
      <sheetName val="Puertas-Ventanas"/>
      <sheetName val="H.A."/>
      <sheetName val="Escaleras - Rampas"/>
      <sheetName val="Acero Est."/>
      <sheetName val="Techos-Cielo Raso"/>
      <sheetName val="Pisos"/>
      <sheetName val="MEP"/>
      <sheetName val="Licitado_Estancia_2_Niveles1"/>
      <sheetName val="Listado_de_Precios_(Oficial)1"/>
      <sheetName val="Listado_de_Proyectos1"/>
      <sheetName val="M_O__Ministerio_Trabajo1"/>
      <sheetName val="Ingresos_-_Egresos1"/>
      <sheetName val="H_A_1"/>
      <sheetName val="Escaleras_-_Rampas1"/>
      <sheetName val="Acero_Est_1"/>
      <sheetName val="Techos-Cielo_Raso1"/>
      <sheetName val="Licitado_Estancia_2_Niveles"/>
      <sheetName val="Listado_de_Precios_(Oficial)"/>
      <sheetName val="Listado_de_Proyectos"/>
      <sheetName val="M_O__Ministerio_Trabajo"/>
      <sheetName val="Ingresos_-_Egresos"/>
      <sheetName val="H_A_"/>
      <sheetName val="Escaleras_-_Rampas"/>
      <sheetName val="Acero_Est_"/>
      <sheetName val="Techos-Cielo_Raso"/>
      <sheetName val="Mat"/>
      <sheetName val="V.Tierras A"/>
      <sheetName val="INSU"/>
      <sheetName val="MO"/>
      <sheetName val="Los Ángeles (Fase II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No.</v>
          </cell>
          <cell r="B1" t="str">
            <v>Actividades En Almacen Central Obras Públicas</v>
          </cell>
          <cell r="C1" t="str">
            <v>Vol</v>
          </cell>
          <cell r="D1" t="str">
            <v>% desp.</v>
          </cell>
          <cell r="E1" t="str">
            <v>Ud</v>
          </cell>
          <cell r="F1" t="str">
            <v>P.U.</v>
          </cell>
          <cell r="G1" t="str">
            <v>Importe</v>
          </cell>
          <cell r="H1" t="str">
            <v>Valor</v>
          </cell>
        </row>
        <row r="2">
          <cell r="A2" t="str">
            <v>I</v>
          </cell>
          <cell r="B2" t="str">
            <v>Estructuras Metalicas</v>
          </cell>
          <cell r="C2">
            <v>0</v>
          </cell>
          <cell r="D2">
            <v>0</v>
          </cell>
          <cell r="E2">
            <v>1</v>
          </cell>
          <cell r="F2">
            <v>0</v>
          </cell>
          <cell r="G2">
            <v>0</v>
          </cell>
          <cell r="H2">
            <v>0</v>
          </cell>
        </row>
        <row r="3">
          <cell r="A3" t="str">
            <v>0.001</v>
          </cell>
          <cell r="B3" t="str">
            <v>Análisis de Costo Unitario de 390 m2 de Remoción Paneles de Aluzinc h= 2,97 m 1er Nivel :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</row>
        <row r="4">
          <cell r="A4" t="str">
            <v>a)</v>
          </cell>
          <cell r="B4" t="str">
            <v>Mano de Obra: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>
            <v>0</v>
          </cell>
          <cell r="B5" t="str">
            <v>MO-1001-3 [MA] Maestro de área (MA)</v>
          </cell>
          <cell r="C5">
            <v>7.8027999999999995</v>
          </cell>
          <cell r="D5">
            <v>7.9060729495115294E-4</v>
          </cell>
          <cell r="E5" t="str">
            <v>Día</v>
          </cell>
          <cell r="F5">
            <v>1495</v>
          </cell>
          <cell r="G5">
            <v>11674.41</v>
          </cell>
          <cell r="H5">
            <v>0</v>
          </cell>
        </row>
        <row r="6">
          <cell r="A6">
            <v>0</v>
          </cell>
          <cell r="B6" t="str">
            <v>MO-1001-7 [TC] Técnico calificado (TC)</v>
          </cell>
          <cell r="C6">
            <v>15.605599999999999</v>
          </cell>
          <cell r="D6">
            <v>5.2642160376717298E-4</v>
          </cell>
          <cell r="E6" t="str">
            <v>Día</v>
          </cell>
          <cell r="F6">
            <v>545.1</v>
          </cell>
          <cell r="G6">
            <v>8511.09</v>
          </cell>
          <cell r="H6">
            <v>0</v>
          </cell>
        </row>
        <row r="7">
          <cell r="A7">
            <v>0</v>
          </cell>
          <cell r="B7" t="str">
            <v>MO-1001-8 [TNC] Técnico no calificado o PEON (TNC)</v>
          </cell>
          <cell r="C7">
            <v>46.816799999999994</v>
          </cell>
          <cell r="D7">
            <v>9.4377998022198814E-5</v>
          </cell>
          <cell r="E7" t="str">
            <v>Día</v>
          </cell>
          <cell r="F7">
            <v>497.95</v>
          </cell>
          <cell r="G7">
            <v>23314.63</v>
          </cell>
          <cell r="H7">
            <v>0</v>
          </cell>
        </row>
        <row r="8">
          <cell r="A8" t="str">
            <v>b)</v>
          </cell>
          <cell r="B8" t="str">
            <v>Herramientas, Servicios: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>
            <v>0</v>
          </cell>
          <cell r="B9" t="str">
            <v>Herramientas y equipos</v>
          </cell>
          <cell r="C9">
            <v>1</v>
          </cell>
          <cell r="D9">
            <v>0</v>
          </cell>
          <cell r="E9" t="str">
            <v>m2</v>
          </cell>
          <cell r="F9">
            <v>696</v>
          </cell>
          <cell r="G9">
            <v>696</v>
          </cell>
          <cell r="H9">
            <v>0</v>
          </cell>
        </row>
        <row r="10">
          <cell r="A10">
            <v>1</v>
          </cell>
          <cell r="B10" t="str">
            <v>Remoción Paneles de Aluzinc h= 2,97 m 1er Nivel</v>
          </cell>
          <cell r="C10">
            <v>390.14</v>
          </cell>
          <cell r="D10">
            <v>0</v>
          </cell>
          <cell r="E10" t="str">
            <v>m2</v>
          </cell>
          <cell r="F10">
            <v>0</v>
          </cell>
          <cell r="G10">
            <v>0</v>
          </cell>
          <cell r="H10">
            <v>113.28</v>
          </cell>
        </row>
        <row r="11">
          <cell r="F11">
            <v>0</v>
          </cell>
        </row>
        <row r="12">
          <cell r="A12" t="str">
            <v>0.002</v>
          </cell>
          <cell r="B12" t="str">
            <v>Análisis de Costo Unitario de 566 m2 de Remoción Paneles de Aluzinc h= 4,31 m 2do. Nivel :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A13" t="str">
            <v>a)</v>
          </cell>
          <cell r="B13" t="str">
            <v>Mano de Obra: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A14">
            <v>0</v>
          </cell>
          <cell r="B14" t="str">
            <v>MO-1001-3 [MA] Maestro de área (MA)</v>
          </cell>
          <cell r="C14">
            <v>11.323399999999999</v>
          </cell>
          <cell r="D14">
            <v>7.9060729495115294E-4</v>
          </cell>
          <cell r="E14" t="str">
            <v>Día</v>
          </cell>
          <cell r="F14">
            <v>1495</v>
          </cell>
          <cell r="G14">
            <v>16941.87</v>
          </cell>
          <cell r="H14">
            <v>0</v>
          </cell>
        </row>
        <row r="15">
          <cell r="A15">
            <v>0</v>
          </cell>
          <cell r="B15" t="str">
            <v>MO-1001-7 [TC] Técnico calificado (TC)</v>
          </cell>
          <cell r="C15">
            <v>22.646799999999999</v>
          </cell>
          <cell r="D15">
            <v>5.2642160376717298E-4</v>
          </cell>
          <cell r="E15" t="str">
            <v>Día</v>
          </cell>
          <cell r="F15">
            <v>545.1</v>
          </cell>
          <cell r="G15">
            <v>12351.27</v>
          </cell>
          <cell r="H15">
            <v>0</v>
          </cell>
        </row>
        <row r="16">
          <cell r="A16">
            <v>0</v>
          </cell>
          <cell r="B16" t="str">
            <v>MO-1001-8 [TNC] Técnico no calificado o PEON (TNC)</v>
          </cell>
          <cell r="C16">
            <v>67.940399999999997</v>
          </cell>
          <cell r="D16">
            <v>9.4377998022198814E-5</v>
          </cell>
          <cell r="E16" t="str">
            <v>Día</v>
          </cell>
          <cell r="F16">
            <v>497.95</v>
          </cell>
          <cell r="G16">
            <v>33834.120000000003</v>
          </cell>
          <cell r="H16">
            <v>0</v>
          </cell>
        </row>
        <row r="17">
          <cell r="A17" t="str">
            <v>b)</v>
          </cell>
          <cell r="B17" t="str">
            <v>Herramientas, Servicios: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>
            <v>0</v>
          </cell>
          <cell r="B18" t="str">
            <v>Herramientas y equipos</v>
          </cell>
          <cell r="C18">
            <v>1</v>
          </cell>
          <cell r="D18">
            <v>0</v>
          </cell>
          <cell r="E18" t="str">
            <v>m2</v>
          </cell>
          <cell r="F18">
            <v>1010.04</v>
          </cell>
          <cell r="G18">
            <v>1010.04</v>
          </cell>
          <cell r="H18">
            <v>0</v>
          </cell>
        </row>
        <row r="19">
          <cell r="A19">
            <v>2</v>
          </cell>
          <cell r="B19" t="str">
            <v>Remoción Paneles de Aluzinc h= 4,31 m 2do. Nivel</v>
          </cell>
          <cell r="C19">
            <v>566.16999999999996</v>
          </cell>
          <cell r="D19">
            <v>0</v>
          </cell>
          <cell r="E19" t="str">
            <v>m2</v>
          </cell>
          <cell r="F19">
            <v>0</v>
          </cell>
          <cell r="G19">
            <v>0</v>
          </cell>
          <cell r="H19">
            <v>113.28</v>
          </cell>
        </row>
        <row r="20">
          <cell r="F20">
            <v>0</v>
          </cell>
        </row>
        <row r="21">
          <cell r="A21" t="str">
            <v>0.003</v>
          </cell>
          <cell r="B21" t="str">
            <v>Análisis de Costo Unitario de 880 m2 de Remoción Techo de Aluzinc h= 7.27m :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A22" t="str">
            <v>a)</v>
          </cell>
          <cell r="B22" t="str">
            <v>Mano de Obra: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</row>
        <row r="23">
          <cell r="A23">
            <v>0</v>
          </cell>
          <cell r="B23" t="str">
            <v>MO-1001-3 [MA] Maestro de área (MA)</v>
          </cell>
          <cell r="C23">
            <v>22</v>
          </cell>
          <cell r="D23">
            <v>7.9060729495115294E-4</v>
          </cell>
          <cell r="E23" t="str">
            <v>Día</v>
          </cell>
          <cell r="F23">
            <v>1495</v>
          </cell>
          <cell r="G23">
            <v>32916</v>
          </cell>
          <cell r="H23">
            <v>0</v>
          </cell>
        </row>
        <row r="24">
          <cell r="A24">
            <v>0</v>
          </cell>
          <cell r="B24" t="str">
            <v>MO-1001-7 [TC] Técnico calificado (TC)</v>
          </cell>
          <cell r="C24">
            <v>44</v>
          </cell>
          <cell r="D24">
            <v>5.2642160376717298E-4</v>
          </cell>
          <cell r="E24" t="str">
            <v>Día</v>
          </cell>
          <cell r="F24">
            <v>545.1</v>
          </cell>
          <cell r="G24">
            <v>23997.03</v>
          </cell>
          <cell r="H24">
            <v>0</v>
          </cell>
        </row>
        <row r="25">
          <cell r="A25">
            <v>0</v>
          </cell>
          <cell r="B25" t="str">
            <v>MO-1001-8 [TNC] Técnico no calificado o PEON (TNC)</v>
          </cell>
          <cell r="C25">
            <v>132</v>
          </cell>
          <cell r="D25">
            <v>9.4377998022198814E-5</v>
          </cell>
          <cell r="E25" t="str">
            <v>Día</v>
          </cell>
          <cell r="F25">
            <v>497.95</v>
          </cell>
          <cell r="G25">
            <v>65735.600000000006</v>
          </cell>
          <cell r="H25">
            <v>0</v>
          </cell>
        </row>
        <row r="26">
          <cell r="A26" t="str">
            <v>b)</v>
          </cell>
          <cell r="B26" t="str">
            <v>Herramientas, Servicios: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A27">
            <v>0</v>
          </cell>
          <cell r="B27" t="str">
            <v>Herramientas y equipos</v>
          </cell>
          <cell r="C27">
            <v>1</v>
          </cell>
          <cell r="D27">
            <v>0</v>
          </cell>
          <cell r="E27" t="str">
            <v>m2</v>
          </cell>
          <cell r="F27">
            <v>1962.38</v>
          </cell>
          <cell r="G27">
            <v>1962.38</v>
          </cell>
          <cell r="H27">
            <v>0</v>
          </cell>
        </row>
        <row r="28">
          <cell r="A28">
            <v>3</v>
          </cell>
          <cell r="B28" t="str">
            <v>Remoción Techo de Aluzinc h= 7.27m</v>
          </cell>
          <cell r="C28">
            <v>880</v>
          </cell>
          <cell r="D28">
            <v>0</v>
          </cell>
          <cell r="E28" t="str">
            <v>m2</v>
          </cell>
          <cell r="F28">
            <v>0</v>
          </cell>
          <cell r="G28">
            <v>0</v>
          </cell>
          <cell r="H28">
            <v>141.6</v>
          </cell>
        </row>
        <row r="29">
          <cell r="F29">
            <v>0</v>
          </cell>
        </row>
        <row r="30">
          <cell r="A30" t="str">
            <v>0.004</v>
          </cell>
          <cell r="B30" t="str">
            <v>Análisis de Costo Unitario de 020 Ud de Remoción Correas de Techumbre de Aluzinc [0.20 x 0.40 x 40.00] h=7.27 (20 Ud) :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</row>
        <row r="31">
          <cell r="A31" t="str">
            <v>a)</v>
          </cell>
          <cell r="B31" t="str">
            <v>Mano de Obra: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>
            <v>0</v>
          </cell>
          <cell r="B32" t="str">
            <v>MO-1001-3 [MA] Maestro de área (MA)</v>
          </cell>
          <cell r="C32">
            <v>0.2</v>
          </cell>
          <cell r="D32">
            <v>7.9060729495115294E-4</v>
          </cell>
          <cell r="E32" t="str">
            <v>Día</v>
          </cell>
          <cell r="F32">
            <v>1495</v>
          </cell>
          <cell r="G32">
            <v>299.24</v>
          </cell>
          <cell r="H32">
            <v>0</v>
          </cell>
        </row>
        <row r="33">
          <cell r="A33">
            <v>0</v>
          </cell>
          <cell r="B33" t="str">
            <v>MO-1001-7 [TC] Técnico calificado (TC)</v>
          </cell>
          <cell r="C33">
            <v>4</v>
          </cell>
          <cell r="D33">
            <v>5.2642160376717298E-4</v>
          </cell>
          <cell r="E33" t="str">
            <v>Día</v>
          </cell>
          <cell r="F33">
            <v>545.1</v>
          </cell>
          <cell r="G33">
            <v>2181.5500000000002</v>
          </cell>
          <cell r="H33">
            <v>0</v>
          </cell>
        </row>
        <row r="34">
          <cell r="A34">
            <v>0</v>
          </cell>
          <cell r="B34" t="str">
            <v>MO-1001-8 [TNC] Técnico no calificado o PEON (TNC)</v>
          </cell>
          <cell r="C34">
            <v>12</v>
          </cell>
          <cell r="D34">
            <v>9.4377998022198814E-5</v>
          </cell>
          <cell r="E34" t="str">
            <v>Día</v>
          </cell>
          <cell r="F34">
            <v>497.95</v>
          </cell>
          <cell r="G34">
            <v>5975.96</v>
          </cell>
          <cell r="H34">
            <v>0</v>
          </cell>
        </row>
        <row r="35">
          <cell r="A35" t="str">
            <v>b)</v>
          </cell>
          <cell r="B35" t="str">
            <v>Herramientas, Servicios: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</row>
        <row r="36">
          <cell r="A36">
            <v>0</v>
          </cell>
          <cell r="B36" t="str">
            <v>Herramientas y equipos</v>
          </cell>
          <cell r="C36">
            <v>1</v>
          </cell>
          <cell r="D36">
            <v>0</v>
          </cell>
          <cell r="E36" t="str">
            <v>Ud</v>
          </cell>
          <cell r="F36">
            <v>135.31</v>
          </cell>
          <cell r="G36">
            <v>135.31</v>
          </cell>
          <cell r="H36">
            <v>0</v>
          </cell>
        </row>
        <row r="37">
          <cell r="A37">
            <v>4</v>
          </cell>
          <cell r="B37" t="str">
            <v>Remoción Correas de Techumbre de Aluzinc [0.20 x 0.40 x 40.00] h=7.27 (20 Ud)</v>
          </cell>
          <cell r="C37">
            <v>20</v>
          </cell>
          <cell r="D37">
            <v>0</v>
          </cell>
          <cell r="E37" t="str">
            <v>Ud</v>
          </cell>
          <cell r="F37">
            <v>0</v>
          </cell>
          <cell r="G37">
            <v>0</v>
          </cell>
          <cell r="H37">
            <v>429.6</v>
          </cell>
        </row>
        <row r="38">
          <cell r="F38">
            <v>0</v>
          </cell>
        </row>
        <row r="39">
          <cell r="A39" t="str">
            <v>0.005</v>
          </cell>
          <cell r="B39" t="str">
            <v>Análisis de Costo Unitario de 337 m2 de Colocación Aluzinc en Paredes h= 3.04m 1er Nivel :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a)</v>
          </cell>
          <cell r="B40" t="str">
            <v>Materiales: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A41">
            <v>0</v>
          </cell>
          <cell r="B41" t="str">
            <v>Aluzinc Cal. 26 - 42'' x 20' USG</v>
          </cell>
          <cell r="C41">
            <v>51.843605671338324</v>
          </cell>
          <cell r="D41">
            <v>4.3210845118823782E-4</v>
          </cell>
          <cell r="E41" t="str">
            <v>Ud</v>
          </cell>
          <cell r="F41">
            <v>1980</v>
          </cell>
          <cell r="G41">
            <v>102694.7</v>
          </cell>
          <cell r="H41">
            <v>0</v>
          </cell>
        </row>
        <row r="42">
          <cell r="A42">
            <v>0</v>
          </cell>
          <cell r="B42" t="str">
            <v xml:space="preserve">Tornillo Autotaladrante 8mm x 35 </v>
          </cell>
          <cell r="C42">
            <v>3034.35</v>
          </cell>
          <cell r="D42">
            <v>9.4115758964510497E-6</v>
          </cell>
          <cell r="E42" t="str">
            <v>Ud</v>
          </cell>
          <cell r="F42">
            <v>15</v>
          </cell>
          <cell r="G42">
            <v>45515.68</v>
          </cell>
          <cell r="H42">
            <v>0</v>
          </cell>
        </row>
        <row r="43">
          <cell r="A43" t="str">
            <v>b)</v>
          </cell>
          <cell r="B43" t="str">
            <v>Mano de Obra: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A44">
            <v>0</v>
          </cell>
          <cell r="B44" t="str">
            <v>MO-1001-3 [MA] Maestro de área (MA)</v>
          </cell>
          <cell r="C44">
            <v>22.476666666666667</v>
          </cell>
          <cell r="D44">
            <v>7.9060729495115294E-4</v>
          </cell>
          <cell r="E44" t="str">
            <v>Día</v>
          </cell>
          <cell r="F44">
            <v>1495</v>
          </cell>
          <cell r="G44">
            <v>33629.18</v>
          </cell>
          <cell r="H44">
            <v>0</v>
          </cell>
        </row>
        <row r="45">
          <cell r="A45">
            <v>0</v>
          </cell>
          <cell r="B45" t="str">
            <v>MO-1001-7 [TC] Técnico calificado (TC)</v>
          </cell>
          <cell r="C45">
            <v>44.953333333333333</v>
          </cell>
          <cell r="D45">
            <v>5.2642160376717298E-4</v>
          </cell>
          <cell r="E45" t="str">
            <v>Día</v>
          </cell>
          <cell r="F45">
            <v>545.1</v>
          </cell>
          <cell r="G45">
            <v>24516.959999999999</v>
          </cell>
          <cell r="H45">
            <v>0</v>
          </cell>
        </row>
        <row r="46">
          <cell r="A46">
            <v>0</v>
          </cell>
          <cell r="B46" t="str">
            <v>MO-1001-8 [TNC] Técnico no calificado o PEON (TNC)</v>
          </cell>
          <cell r="C46">
            <v>134.85999999999999</v>
          </cell>
          <cell r="D46">
            <v>9.4377998022198814E-5</v>
          </cell>
          <cell r="E46" t="str">
            <v>Día</v>
          </cell>
          <cell r="F46">
            <v>497.95</v>
          </cell>
          <cell r="G46">
            <v>67159.87</v>
          </cell>
          <cell r="H46">
            <v>371.66249443867713</v>
          </cell>
        </row>
        <row r="47">
          <cell r="A47" t="str">
            <v>c)</v>
          </cell>
          <cell r="B47" t="str">
            <v>Herramientas, Servicios: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A48">
            <v>0</v>
          </cell>
          <cell r="B48" t="str">
            <v>Herramientas y equipos</v>
          </cell>
          <cell r="C48">
            <v>1</v>
          </cell>
          <cell r="D48">
            <v>0</v>
          </cell>
          <cell r="E48" t="str">
            <v>m2</v>
          </cell>
          <cell r="F48">
            <v>4376.26</v>
          </cell>
          <cell r="G48">
            <v>4376.26</v>
          </cell>
          <cell r="H48">
            <v>0</v>
          </cell>
        </row>
        <row r="49">
          <cell r="A49">
            <v>5</v>
          </cell>
          <cell r="B49" t="str">
            <v>Colocación Aluzinc en Paredes h= 3.04m 1er Nivel</v>
          </cell>
          <cell r="C49">
            <v>337.15</v>
          </cell>
          <cell r="D49">
            <v>0</v>
          </cell>
          <cell r="E49" t="str">
            <v>m2</v>
          </cell>
          <cell r="F49">
            <v>0</v>
          </cell>
          <cell r="G49">
            <v>0</v>
          </cell>
          <cell r="H49">
            <v>824.24</v>
          </cell>
        </row>
        <row r="50">
          <cell r="F50">
            <v>0</v>
          </cell>
        </row>
        <row r="51">
          <cell r="A51" t="str">
            <v>0.006</v>
          </cell>
          <cell r="B51" t="str">
            <v>Análisis de Costo Unitario de 003 m2 de Colocación Aluzinc translucido en Paredes 1er Nivel :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A52" t="str">
            <v>a)</v>
          </cell>
          <cell r="B52" t="str">
            <v>Materiales: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A53">
            <v>0</v>
          </cell>
          <cell r="B53" t="str">
            <v>Aluzinc Traslucidos 36'' x 10 .5'</v>
          </cell>
          <cell r="C53">
            <v>0.98412895238488873</v>
          </cell>
          <cell r="D53">
            <v>3.7604469890840614E-3</v>
          </cell>
          <cell r="E53" t="str">
            <v>Ud</v>
          </cell>
          <cell r="F53">
            <v>4720</v>
          </cell>
          <cell r="G53">
            <v>4662.5600000000004</v>
          </cell>
          <cell r="H53">
            <v>0</v>
          </cell>
        </row>
        <row r="54">
          <cell r="A54">
            <v>0</v>
          </cell>
          <cell r="B54" t="str">
            <v xml:space="preserve">Tornillo Autotaladrante 8mm x 35 </v>
          </cell>
          <cell r="C54">
            <v>25.919999999999998</v>
          </cell>
          <cell r="D54">
            <v>9.4115758964510497E-6</v>
          </cell>
          <cell r="E54" t="str">
            <v>Ud</v>
          </cell>
          <cell r="F54">
            <v>15</v>
          </cell>
          <cell r="G54">
            <v>388.8</v>
          </cell>
          <cell r="H54">
            <v>0</v>
          </cell>
        </row>
        <row r="55">
          <cell r="A55" t="str">
            <v>b)</v>
          </cell>
          <cell r="B55" t="str">
            <v>Mano de Obra: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</row>
        <row r="56">
          <cell r="A56">
            <v>0</v>
          </cell>
          <cell r="B56" t="str">
            <v>MO-1001-3 [MA] Maestro de área (MA)</v>
          </cell>
          <cell r="C56">
            <v>0.192</v>
          </cell>
          <cell r="D56">
            <v>7.9060729495115294E-4</v>
          </cell>
          <cell r="E56" t="str">
            <v>Día</v>
          </cell>
          <cell r="F56">
            <v>1495</v>
          </cell>
          <cell r="G56">
            <v>287.27</v>
          </cell>
          <cell r="H56">
            <v>0</v>
          </cell>
        </row>
        <row r="57">
          <cell r="A57">
            <v>0</v>
          </cell>
          <cell r="B57" t="str">
            <v>MO-1001-7 [TC] Técnico calificado (TC)</v>
          </cell>
          <cell r="C57">
            <v>0.38400000000000001</v>
          </cell>
          <cell r="D57">
            <v>5.2642160376717298E-4</v>
          </cell>
          <cell r="E57" t="str">
            <v>Día</v>
          </cell>
          <cell r="F57">
            <v>545.1</v>
          </cell>
          <cell r="G57">
            <v>209.43</v>
          </cell>
          <cell r="H57">
            <v>0</v>
          </cell>
        </row>
        <row r="58">
          <cell r="A58">
            <v>0</v>
          </cell>
          <cell r="B58" t="str">
            <v>MO-1001-8 [TNC] Técnico no calificado o PEON (TNC)</v>
          </cell>
          <cell r="C58">
            <v>1.1519999999999999</v>
          </cell>
          <cell r="D58">
            <v>9.4377998022198814E-5</v>
          </cell>
          <cell r="E58" t="str">
            <v>Día</v>
          </cell>
          <cell r="F58">
            <v>497.95</v>
          </cell>
          <cell r="G58">
            <v>573.69000000000005</v>
          </cell>
          <cell r="H58">
            <v>371.66319444444451</v>
          </cell>
        </row>
        <row r="59">
          <cell r="A59" t="str">
            <v>c)</v>
          </cell>
          <cell r="B59" t="str">
            <v>Herramientas, Servicios: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</row>
        <row r="60">
          <cell r="A60">
            <v>0</v>
          </cell>
          <cell r="B60" t="str">
            <v>Herramientas y equipos</v>
          </cell>
          <cell r="C60">
            <v>1</v>
          </cell>
          <cell r="D60">
            <v>0</v>
          </cell>
          <cell r="E60" t="str">
            <v>m2</v>
          </cell>
          <cell r="F60">
            <v>97.95</v>
          </cell>
          <cell r="G60">
            <v>97.95</v>
          </cell>
          <cell r="H60">
            <v>0</v>
          </cell>
        </row>
        <row r="61">
          <cell r="A61">
            <v>6</v>
          </cell>
          <cell r="B61" t="str">
            <v>Colocación Aluzinc translucido en Paredes 1er Nivel</v>
          </cell>
          <cell r="C61">
            <v>2.88</v>
          </cell>
          <cell r="D61">
            <v>0</v>
          </cell>
          <cell r="E61" t="str">
            <v>m2</v>
          </cell>
          <cell r="F61">
            <v>0</v>
          </cell>
          <cell r="G61">
            <v>0</v>
          </cell>
          <cell r="H61">
            <v>2159.62</v>
          </cell>
        </row>
        <row r="62">
          <cell r="F62">
            <v>0</v>
          </cell>
        </row>
        <row r="63">
          <cell r="A63" t="str">
            <v>0.007</v>
          </cell>
          <cell r="B63" t="str">
            <v>Análisis de Costo Unitario de 002 Vje de Movilización y Desmovilización Grua 20 ton :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A64" t="str">
            <v>c)</v>
          </cell>
          <cell r="B64" t="str">
            <v>Herramientas, Servicios: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A65">
            <v>0</v>
          </cell>
          <cell r="B65" t="str">
            <v>Movilización y Desmovilización</v>
          </cell>
          <cell r="C65">
            <v>1</v>
          </cell>
          <cell r="D65">
            <v>0</v>
          </cell>
          <cell r="E65" t="str">
            <v>Vje</v>
          </cell>
          <cell r="F65">
            <v>25000</v>
          </cell>
          <cell r="G65">
            <v>25000</v>
          </cell>
          <cell r="H65">
            <v>0</v>
          </cell>
        </row>
        <row r="66">
          <cell r="A66">
            <v>7</v>
          </cell>
          <cell r="B66" t="str">
            <v>Movilización y Desmovilización Grua 20 ton</v>
          </cell>
          <cell r="C66">
            <v>2</v>
          </cell>
          <cell r="D66">
            <v>0</v>
          </cell>
          <cell r="E66" t="str">
            <v>Vje</v>
          </cell>
          <cell r="F66">
            <v>0</v>
          </cell>
          <cell r="G66">
            <v>0</v>
          </cell>
          <cell r="H66">
            <v>12500</v>
          </cell>
        </row>
        <row r="67">
          <cell r="F67">
            <v>0</v>
          </cell>
        </row>
        <row r="68">
          <cell r="A68" t="str">
            <v>0.008</v>
          </cell>
          <cell r="B68" t="str">
            <v>Análisis de Costo Unitario de 023 Ud de Columnas Perfil W14x61 - [30 ft] ASTM A50 :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A69" t="str">
            <v>a)</v>
          </cell>
          <cell r="B69" t="str">
            <v>Materiales: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A70">
            <v>0</v>
          </cell>
          <cell r="B70" t="str">
            <v>Columnas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A71">
            <v>0</v>
          </cell>
          <cell r="B71" t="str">
            <v>Perfil W14x61 - [30 ft] ASTM A50</v>
          </cell>
          <cell r="C71">
            <v>7.2692475940507437</v>
          </cell>
          <cell r="D71">
            <v>3.1743643749059719E-2</v>
          </cell>
          <cell r="E71" t="str">
            <v>Ud</v>
          </cell>
          <cell r="F71">
            <v>36700</v>
          </cell>
          <cell r="G71">
            <v>275250</v>
          </cell>
          <cell r="H71">
            <v>0</v>
          </cell>
        </row>
        <row r="72">
          <cell r="A72">
            <v>0</v>
          </cell>
          <cell r="B72" t="str">
            <v>Placas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</row>
        <row r="73">
          <cell r="A73">
            <v>0</v>
          </cell>
          <cell r="B73" t="str">
            <v>Plancha 4' x 8 ' x 1 1/2'' ASTM A36</v>
          </cell>
          <cell r="C73">
            <v>2.4888746473524308</v>
          </cell>
          <cell r="D73">
            <v>4.4700333379199793E-3</v>
          </cell>
          <cell r="E73" t="str">
            <v>Ud</v>
          </cell>
          <cell r="F73">
            <v>49008</v>
          </cell>
          <cell r="G73">
            <v>122520</v>
          </cell>
          <cell r="H73">
            <v>0</v>
          </cell>
        </row>
        <row r="74">
          <cell r="A74">
            <v>0</v>
          </cell>
          <cell r="B74" t="str">
            <v>Esparragos y Pernos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</row>
        <row r="75">
          <cell r="A75">
            <v>0</v>
          </cell>
          <cell r="B75" t="str">
            <v>Perno ø 1'' x 19'' F1554 A36</v>
          </cell>
          <cell r="C75">
            <v>92</v>
          </cell>
          <cell r="D75">
            <v>0</v>
          </cell>
          <cell r="E75" t="str">
            <v>Ud</v>
          </cell>
          <cell r="F75">
            <v>244</v>
          </cell>
          <cell r="G75">
            <v>22448</v>
          </cell>
          <cell r="H75">
            <v>0</v>
          </cell>
        </row>
        <row r="76">
          <cell r="A76">
            <v>0</v>
          </cell>
          <cell r="B76" t="str">
            <v>Pintura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A77">
            <v>0</v>
          </cell>
          <cell r="B77" t="str">
            <v>Pintura Multi-Purpose Epoxy Haze Gray</v>
          </cell>
          <cell r="C77">
            <v>0.8</v>
          </cell>
          <cell r="D77">
            <v>3.1126905187964009E-2</v>
          </cell>
          <cell r="E77" t="str">
            <v>Cub.</v>
          </cell>
          <cell r="F77">
            <v>6991.53</v>
          </cell>
          <cell r="G77">
            <v>5767.32</v>
          </cell>
          <cell r="H77">
            <v>0</v>
          </cell>
        </row>
        <row r="78">
          <cell r="A78">
            <v>0</v>
          </cell>
          <cell r="B78" t="str">
            <v>Pintura High Gloss Urethane Gris Perla</v>
          </cell>
          <cell r="C78">
            <v>8</v>
          </cell>
          <cell r="D78">
            <v>1.2758369610331095E-3</v>
          </cell>
          <cell r="E78" t="str">
            <v>Gls</v>
          </cell>
          <cell r="F78">
            <v>2542.37</v>
          </cell>
          <cell r="G78">
            <v>20364.91</v>
          </cell>
          <cell r="H78">
            <v>0</v>
          </cell>
        </row>
        <row r="79">
          <cell r="A79">
            <v>0</v>
          </cell>
          <cell r="B79" t="str">
            <v>Grout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A80">
            <v>0</v>
          </cell>
          <cell r="B80" t="str">
            <v>Morteo Listo Grout 640 kg/cm²</v>
          </cell>
          <cell r="C80">
            <v>39.807692307692307</v>
          </cell>
          <cell r="D80">
            <v>4.5998160073597322E-3</v>
          </cell>
          <cell r="E80" t="str">
            <v>Fdas</v>
          </cell>
          <cell r="F80">
            <v>885</v>
          </cell>
          <cell r="G80">
            <v>35391.86</v>
          </cell>
          <cell r="H80">
            <v>0</v>
          </cell>
        </row>
        <row r="81">
          <cell r="A81">
            <v>0</v>
          </cell>
          <cell r="B81" t="str">
            <v>Miscelaneos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A82">
            <v>0</v>
          </cell>
          <cell r="B82" t="str">
            <v>Electrodo E70XX Universal 1/8''</v>
          </cell>
          <cell r="C82">
            <v>4.6000000000000005</v>
          </cell>
          <cell r="D82">
            <v>1.8132232974332177E-3</v>
          </cell>
          <cell r="E82" t="str">
            <v>Lbs</v>
          </cell>
          <cell r="F82">
            <v>55.34</v>
          </cell>
          <cell r="G82">
            <v>255.03</v>
          </cell>
          <cell r="H82">
            <v>0</v>
          </cell>
        </row>
        <row r="83">
          <cell r="A83">
            <v>0</v>
          </cell>
          <cell r="B83" t="str">
            <v>Acetileno 390</v>
          </cell>
          <cell r="C83">
            <v>115</v>
          </cell>
          <cell r="D83">
            <v>2.9124228170907001E-4</v>
          </cell>
          <cell r="E83" t="str">
            <v>p3</v>
          </cell>
          <cell r="F83">
            <v>11.39</v>
          </cell>
          <cell r="G83">
            <v>1310.23</v>
          </cell>
          <cell r="H83">
            <v>0</v>
          </cell>
        </row>
        <row r="84">
          <cell r="A84">
            <v>0</v>
          </cell>
          <cell r="B84" t="str">
            <v>Oxigeno Industrial 220</v>
          </cell>
          <cell r="C84">
            <v>345</v>
          </cell>
          <cell r="D84">
            <v>2.5130553102724074E-4</v>
          </cell>
          <cell r="E84" t="str">
            <v>p3</v>
          </cell>
          <cell r="F84">
            <v>3.17</v>
          </cell>
          <cell r="G84">
            <v>1093.92</v>
          </cell>
          <cell r="H84">
            <v>0</v>
          </cell>
        </row>
        <row r="85">
          <cell r="A85">
            <v>0</v>
          </cell>
          <cell r="B85" t="str">
            <v>Disco p/ esmerilar</v>
          </cell>
          <cell r="C85">
            <v>15.333333333333334</v>
          </cell>
          <cell r="D85">
            <v>2.6560766884754826E-3</v>
          </cell>
          <cell r="E85" t="str">
            <v>Ud</v>
          </cell>
          <cell r="F85">
            <v>340</v>
          </cell>
          <cell r="G85">
            <v>5227.18</v>
          </cell>
          <cell r="H85">
            <v>0</v>
          </cell>
        </row>
        <row r="86">
          <cell r="A86" t="str">
            <v>b)</v>
          </cell>
          <cell r="B86" t="str">
            <v>Fabricación: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A87">
            <v>0</v>
          </cell>
          <cell r="B87" t="str">
            <v xml:space="preserve">SandBlasting </v>
          </cell>
          <cell r="C87">
            <v>12</v>
          </cell>
          <cell r="D87">
            <v>2.7020278965390171E-4</v>
          </cell>
          <cell r="E87" t="str">
            <v>m2</v>
          </cell>
          <cell r="F87">
            <v>200</v>
          </cell>
          <cell r="G87">
            <v>2400.65</v>
          </cell>
          <cell r="H87">
            <v>0</v>
          </cell>
        </row>
        <row r="88">
          <cell r="A88">
            <v>0</v>
          </cell>
          <cell r="B88" t="str">
            <v>Fabricación Estructura Metalica - Columna</v>
          </cell>
          <cell r="C88">
            <v>6.651361548556431</v>
          </cell>
          <cell r="D88">
            <v>2.6939040234834798E-2</v>
          </cell>
          <cell r="E88" t="str">
            <v>Ton</v>
          </cell>
          <cell r="F88">
            <v>44092.45</v>
          </cell>
          <cell r="G88">
            <v>301175.37</v>
          </cell>
          <cell r="H88">
            <v>0</v>
          </cell>
        </row>
        <row r="89">
          <cell r="A89">
            <v>0</v>
          </cell>
          <cell r="B89" t="str">
            <v>Fabricación Estructura Metalica - Placa</v>
          </cell>
          <cell r="C89">
            <v>2.3893196614583334</v>
          </cell>
          <cell r="D89">
            <v>2.2029350310709381E-4</v>
          </cell>
          <cell r="E89" t="str">
            <v>Ton</v>
          </cell>
          <cell r="F89">
            <v>33069.339999999997</v>
          </cell>
          <cell r="G89">
            <v>79030.63</v>
          </cell>
          <cell r="H89">
            <v>0</v>
          </cell>
        </row>
        <row r="90">
          <cell r="A90" t="str">
            <v>c)</v>
          </cell>
          <cell r="B90" t="str">
            <v>Operación Instalación: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</row>
        <row r="91">
          <cell r="A91">
            <v>0</v>
          </cell>
          <cell r="B91" t="str">
            <v>Izaje: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A92">
            <v>0</v>
          </cell>
          <cell r="B92" t="str">
            <v>MO-1001-9 [MAM] Maestro de Carpinteria Metalica</v>
          </cell>
          <cell r="C92">
            <v>2</v>
          </cell>
          <cell r="D92">
            <v>0</v>
          </cell>
          <cell r="E92" t="str">
            <v>Día</v>
          </cell>
          <cell r="F92">
            <v>2040.1</v>
          </cell>
          <cell r="G92">
            <v>4080.2</v>
          </cell>
          <cell r="H92">
            <v>0</v>
          </cell>
        </row>
        <row r="93">
          <cell r="A93">
            <v>0</v>
          </cell>
          <cell r="B93" t="str">
            <v>MO-1001-10 [OPE] Operador de Equipo Pesado (GRUA)</v>
          </cell>
          <cell r="C93">
            <v>2</v>
          </cell>
          <cell r="D93">
            <v>0</v>
          </cell>
          <cell r="E93" t="str">
            <v>Día</v>
          </cell>
          <cell r="F93">
            <v>1684.75</v>
          </cell>
          <cell r="G93">
            <v>3369.5</v>
          </cell>
          <cell r="H93">
            <v>0</v>
          </cell>
        </row>
        <row r="94">
          <cell r="A94">
            <v>0</v>
          </cell>
          <cell r="B94" t="str">
            <v>Tornilleria: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</row>
        <row r="95">
          <cell r="A95">
            <v>0</v>
          </cell>
          <cell r="B95" t="str">
            <v>MO-1001-13 [AEM] Armadores Estructuras Metalica</v>
          </cell>
          <cell r="C95">
            <v>4</v>
          </cell>
          <cell r="D95">
            <v>0</v>
          </cell>
          <cell r="E95" t="str">
            <v>Día</v>
          </cell>
          <cell r="F95">
            <v>1186.8</v>
          </cell>
          <cell r="G95">
            <v>4747.2</v>
          </cell>
          <cell r="H95">
            <v>0</v>
          </cell>
        </row>
        <row r="96">
          <cell r="A96">
            <v>0</v>
          </cell>
          <cell r="B96" t="str">
            <v>MO-1001-14 [AyEM] Ayudante Estructuras Metalica</v>
          </cell>
          <cell r="C96">
            <v>4</v>
          </cell>
          <cell r="D96">
            <v>0</v>
          </cell>
          <cell r="E96" t="str">
            <v>Día</v>
          </cell>
          <cell r="F96">
            <v>831.45</v>
          </cell>
          <cell r="G96">
            <v>3325.8</v>
          </cell>
          <cell r="H96">
            <v>0</v>
          </cell>
        </row>
        <row r="97">
          <cell r="A97">
            <v>0</v>
          </cell>
          <cell r="B97" t="str">
            <v>Soldadura de Campo: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</row>
        <row r="98">
          <cell r="A98">
            <v>0</v>
          </cell>
          <cell r="B98" t="str">
            <v>MO-1001-11 [SEM] Soldadores - Estructura Metalica</v>
          </cell>
          <cell r="C98">
            <v>2</v>
          </cell>
          <cell r="D98">
            <v>0</v>
          </cell>
          <cell r="E98" t="str">
            <v>Día</v>
          </cell>
          <cell r="F98">
            <v>1186.8</v>
          </cell>
          <cell r="G98">
            <v>2373.6</v>
          </cell>
          <cell r="H98">
            <v>0</v>
          </cell>
        </row>
        <row r="99">
          <cell r="A99">
            <v>0</v>
          </cell>
          <cell r="B99" t="str">
            <v>Pintura: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</row>
        <row r="100">
          <cell r="A100">
            <v>0</v>
          </cell>
          <cell r="B100" t="str">
            <v>MO-1001-12 [PEM] Pintor Estructura Metalica</v>
          </cell>
          <cell r="C100">
            <v>4</v>
          </cell>
          <cell r="D100">
            <v>0</v>
          </cell>
          <cell r="E100" t="str">
            <v>Día</v>
          </cell>
          <cell r="F100">
            <v>948.75</v>
          </cell>
          <cell r="G100">
            <v>3795</v>
          </cell>
          <cell r="H100">
            <v>0</v>
          </cell>
        </row>
        <row r="101">
          <cell r="A101" t="str">
            <v>d)</v>
          </cell>
          <cell r="B101" t="str">
            <v>Herramientas, Servicios: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</row>
        <row r="102">
          <cell r="A102">
            <v>0</v>
          </cell>
          <cell r="B102" t="str">
            <v>Grua Hidraulica 20 Toneladas</v>
          </cell>
          <cell r="C102">
            <v>2</v>
          </cell>
          <cell r="D102">
            <v>0</v>
          </cell>
          <cell r="E102" t="str">
            <v>Día</v>
          </cell>
          <cell r="F102">
            <v>30000</v>
          </cell>
          <cell r="G102">
            <v>60000</v>
          </cell>
          <cell r="H102">
            <v>0</v>
          </cell>
        </row>
        <row r="103">
          <cell r="A103">
            <v>0</v>
          </cell>
          <cell r="B103" t="str">
            <v>Pistola Neumatica p/ Tornilleria</v>
          </cell>
          <cell r="C103">
            <v>2</v>
          </cell>
          <cell r="D103">
            <v>0</v>
          </cell>
          <cell r="E103" t="str">
            <v>Día</v>
          </cell>
          <cell r="F103">
            <v>700</v>
          </cell>
          <cell r="G103">
            <v>1400</v>
          </cell>
          <cell r="H103">
            <v>0</v>
          </cell>
        </row>
        <row r="104">
          <cell r="A104">
            <v>0</v>
          </cell>
          <cell r="B104" t="str">
            <v>Compresor p/ Pintura</v>
          </cell>
          <cell r="C104">
            <v>2</v>
          </cell>
          <cell r="D104">
            <v>0</v>
          </cell>
          <cell r="E104" t="str">
            <v>Día</v>
          </cell>
          <cell r="F104">
            <v>600</v>
          </cell>
          <cell r="G104">
            <v>1200</v>
          </cell>
          <cell r="H104">
            <v>0</v>
          </cell>
        </row>
        <row r="105">
          <cell r="A105">
            <v>8</v>
          </cell>
          <cell r="B105" t="str">
            <v>Columnas Perfil W14x61 - [30 ft] ASTM A50</v>
          </cell>
          <cell r="C105">
            <v>23</v>
          </cell>
          <cell r="D105">
            <v>0</v>
          </cell>
          <cell r="E105" t="str">
            <v>Ud</v>
          </cell>
          <cell r="F105" t="str">
            <v>Lbs</v>
          </cell>
          <cell r="G105">
            <v>52.901234861617134</v>
          </cell>
          <cell r="H105">
            <v>41588.1</v>
          </cell>
        </row>
        <row r="106">
          <cell r="F106">
            <v>0</v>
          </cell>
        </row>
        <row r="107">
          <cell r="A107" t="str">
            <v>0.009</v>
          </cell>
          <cell r="B107" t="str">
            <v>Análisis de Costo Unitario de 1.225 pl de Viga Perfil W16x26 - [30 ft] ASTM A50 :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</row>
        <row r="108">
          <cell r="A108" t="str">
            <v>a)</v>
          </cell>
          <cell r="B108" t="str">
            <v>Materiales: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</row>
        <row r="109">
          <cell r="A109">
            <v>0</v>
          </cell>
          <cell r="B109" t="str">
            <v>Viga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</row>
        <row r="110">
          <cell r="A110">
            <v>0</v>
          </cell>
          <cell r="B110" t="str">
            <v>Perfil W16x26 - [30 ft] ASTM A50</v>
          </cell>
          <cell r="C110">
            <v>40.849190726159229</v>
          </cell>
          <cell r="D110">
            <v>3.6918546282043007E-3</v>
          </cell>
          <cell r="E110" t="str">
            <v>Ud</v>
          </cell>
          <cell r="F110">
            <v>18800</v>
          </cell>
          <cell r="G110">
            <v>770800</v>
          </cell>
          <cell r="H110">
            <v>0</v>
          </cell>
        </row>
        <row r="111">
          <cell r="A111">
            <v>0</v>
          </cell>
          <cell r="B111" t="str">
            <v>Pintura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</row>
        <row r="112">
          <cell r="A112">
            <v>0</v>
          </cell>
          <cell r="B112" t="str">
            <v>Pintura Multi-Purpose Epoxy Haze Gray</v>
          </cell>
          <cell r="C112">
            <v>0.45387989695732478</v>
          </cell>
          <cell r="D112">
            <v>3.1126905187964009E-2</v>
          </cell>
          <cell r="E112" t="str">
            <v>Cub.</v>
          </cell>
          <cell r="F112">
            <v>6991.53</v>
          </cell>
          <cell r="G112">
            <v>3272.09</v>
          </cell>
          <cell r="H112">
            <v>0</v>
          </cell>
        </row>
        <row r="113">
          <cell r="A113">
            <v>0</v>
          </cell>
          <cell r="B113" t="str">
            <v>Pintura High Gloss Urethane Gris Perla</v>
          </cell>
          <cell r="C113">
            <v>4.5387989695732482</v>
          </cell>
          <cell r="D113">
            <v>1.2758369610331095E-3</v>
          </cell>
          <cell r="E113" t="str">
            <v>Gls</v>
          </cell>
          <cell r="F113">
            <v>2542.37</v>
          </cell>
          <cell r="G113">
            <v>11554.03</v>
          </cell>
          <cell r="H113">
            <v>0</v>
          </cell>
        </row>
        <row r="114">
          <cell r="A114">
            <v>0</v>
          </cell>
          <cell r="B114" t="str">
            <v>Grout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</row>
        <row r="115">
          <cell r="A115">
            <v>0</v>
          </cell>
          <cell r="B115" t="str">
            <v>Morteo Listo Grout 640 kg/cm²</v>
          </cell>
          <cell r="C115">
            <v>0</v>
          </cell>
          <cell r="D115">
            <v>4.5998160073597322E-3</v>
          </cell>
          <cell r="E115" t="str">
            <v>Fdas</v>
          </cell>
          <cell r="F115">
            <v>885</v>
          </cell>
          <cell r="G115">
            <v>0</v>
          </cell>
          <cell r="H115">
            <v>0</v>
          </cell>
        </row>
        <row r="116">
          <cell r="A116">
            <v>0</v>
          </cell>
          <cell r="B116" t="str">
            <v>Miscelaneos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</row>
        <row r="117">
          <cell r="A117">
            <v>0</v>
          </cell>
          <cell r="B117" t="str">
            <v>Electrodo E70XX Universal 1/8''</v>
          </cell>
          <cell r="C117">
            <v>4.7793553149606298</v>
          </cell>
          <cell r="D117">
            <v>1.8132232974332177E-3</v>
          </cell>
          <cell r="E117" t="str">
            <v>Lbs</v>
          </cell>
          <cell r="F117">
            <v>55.34</v>
          </cell>
          <cell r="G117">
            <v>264.97000000000003</v>
          </cell>
          <cell r="H117">
            <v>0</v>
          </cell>
        </row>
        <row r="118">
          <cell r="A118">
            <v>0</v>
          </cell>
          <cell r="B118" t="str">
            <v>Acetileno 390</v>
          </cell>
          <cell r="C118">
            <v>15.931184383202099</v>
          </cell>
          <cell r="D118">
            <v>2.9124228170907001E-4</v>
          </cell>
          <cell r="E118" t="str">
            <v>p3</v>
          </cell>
          <cell r="F118">
            <v>11.39</v>
          </cell>
          <cell r="G118">
            <v>181.51</v>
          </cell>
          <cell r="H118">
            <v>0</v>
          </cell>
        </row>
        <row r="119">
          <cell r="A119">
            <v>0</v>
          </cell>
          <cell r="B119" t="str">
            <v>Oxigeno Industrial 220</v>
          </cell>
          <cell r="C119">
            <v>12.74494750656168</v>
          </cell>
          <cell r="D119">
            <v>2.5130553102724074E-4</v>
          </cell>
          <cell r="E119" t="str">
            <v>p3</v>
          </cell>
          <cell r="F119">
            <v>3.17</v>
          </cell>
          <cell r="G119">
            <v>40.409999999999997</v>
          </cell>
          <cell r="H119">
            <v>0</v>
          </cell>
        </row>
        <row r="120">
          <cell r="A120">
            <v>0</v>
          </cell>
          <cell r="B120" t="str">
            <v>Disco p/ esmerilar</v>
          </cell>
          <cell r="C120">
            <v>5.2572908464566934</v>
          </cell>
          <cell r="D120">
            <v>2.6560766884754826E-3</v>
          </cell>
          <cell r="E120" t="str">
            <v>Ud</v>
          </cell>
          <cell r="F120">
            <v>340</v>
          </cell>
          <cell r="G120">
            <v>1792.23</v>
          </cell>
          <cell r="H120">
            <v>0</v>
          </cell>
        </row>
        <row r="121">
          <cell r="A121" t="str">
            <v>b)</v>
          </cell>
          <cell r="B121" t="str">
            <v>Fabricación: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</row>
        <row r="122">
          <cell r="A122">
            <v>0</v>
          </cell>
          <cell r="B122" t="str">
            <v xml:space="preserve">SandBlasting </v>
          </cell>
          <cell r="C122">
            <v>6.8081984543598715</v>
          </cell>
          <cell r="D122">
            <v>2.7020278965390171E-4</v>
          </cell>
          <cell r="E122" t="str">
            <v>m2</v>
          </cell>
          <cell r="F122">
            <v>200</v>
          </cell>
          <cell r="G122">
            <v>1362.01</v>
          </cell>
          <cell r="H122">
            <v>0</v>
          </cell>
        </row>
        <row r="123">
          <cell r="A123">
            <v>0</v>
          </cell>
          <cell r="B123" t="str">
            <v>Fabricación Estructura Metalica - Viga</v>
          </cell>
          <cell r="C123">
            <v>15.931184383202099</v>
          </cell>
          <cell r="D123">
            <v>6.9186355473309881E-3</v>
          </cell>
          <cell r="E123" t="str">
            <v>Ton</v>
          </cell>
          <cell r="F123">
            <v>39683</v>
          </cell>
          <cell r="G123">
            <v>636571.13</v>
          </cell>
          <cell r="H123">
            <v>0</v>
          </cell>
        </row>
        <row r="124">
          <cell r="A124" t="str">
            <v>c)</v>
          </cell>
          <cell r="B124" t="str">
            <v>Operación Instalación: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</row>
        <row r="125">
          <cell r="A125">
            <v>0</v>
          </cell>
          <cell r="B125" t="str">
            <v>Izaje: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</row>
        <row r="126">
          <cell r="A126">
            <v>0</v>
          </cell>
          <cell r="B126" t="str">
            <v>MO-1001-9 [MAM] Maestro de Carpinteria Metalica</v>
          </cell>
          <cell r="C126">
            <v>5</v>
          </cell>
          <cell r="D126">
            <v>0</v>
          </cell>
          <cell r="E126" t="str">
            <v>Día</v>
          </cell>
          <cell r="F126">
            <v>2040.1</v>
          </cell>
          <cell r="G126">
            <v>10200.5</v>
          </cell>
          <cell r="H126">
            <v>0</v>
          </cell>
        </row>
        <row r="127">
          <cell r="A127">
            <v>0</v>
          </cell>
          <cell r="B127" t="str">
            <v>MO-1001-10 [OPE] Operador de Equipo Pesado (GRUA)</v>
          </cell>
          <cell r="C127">
            <v>2</v>
          </cell>
          <cell r="D127">
            <v>0</v>
          </cell>
          <cell r="E127" t="str">
            <v>Día</v>
          </cell>
          <cell r="F127">
            <v>1684.75</v>
          </cell>
          <cell r="G127">
            <v>3369.5</v>
          </cell>
          <cell r="H127">
            <v>0</v>
          </cell>
        </row>
        <row r="128">
          <cell r="A128">
            <v>0</v>
          </cell>
          <cell r="B128" t="str">
            <v>Tornilleria: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A129">
            <v>0</v>
          </cell>
          <cell r="B129" t="str">
            <v>MO-1001-13 [AEM] Armadores Estructuras Metalica</v>
          </cell>
          <cell r="C129">
            <v>10</v>
          </cell>
          <cell r="D129">
            <v>0</v>
          </cell>
          <cell r="E129" t="str">
            <v>Día</v>
          </cell>
          <cell r="F129">
            <v>1186.8</v>
          </cell>
          <cell r="G129">
            <v>11868</v>
          </cell>
          <cell r="H129">
            <v>0</v>
          </cell>
        </row>
        <row r="130">
          <cell r="A130">
            <v>0</v>
          </cell>
          <cell r="B130" t="str">
            <v>MO-1001-14 [AyEM] Ayudante Estructuras Metalica</v>
          </cell>
          <cell r="C130">
            <v>10</v>
          </cell>
          <cell r="D130">
            <v>0</v>
          </cell>
          <cell r="E130" t="str">
            <v>Día</v>
          </cell>
          <cell r="F130">
            <v>831.45</v>
          </cell>
          <cell r="G130">
            <v>8314.5</v>
          </cell>
          <cell r="H130">
            <v>0</v>
          </cell>
        </row>
        <row r="131">
          <cell r="A131">
            <v>0</v>
          </cell>
          <cell r="B131" t="str">
            <v>Soldadura de Campo: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A132">
            <v>0</v>
          </cell>
          <cell r="B132" t="str">
            <v>MO-1001-11 [SEM] Soldadores - Estructura Metalica</v>
          </cell>
          <cell r="C132">
            <v>5</v>
          </cell>
          <cell r="D132">
            <v>0</v>
          </cell>
          <cell r="E132" t="str">
            <v>Día</v>
          </cell>
          <cell r="F132">
            <v>1186.8</v>
          </cell>
          <cell r="G132">
            <v>5934</v>
          </cell>
          <cell r="H132">
            <v>0</v>
          </cell>
        </row>
        <row r="133">
          <cell r="A133">
            <v>0</v>
          </cell>
          <cell r="B133" t="str">
            <v>Pintura: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</row>
        <row r="134">
          <cell r="A134">
            <v>0</v>
          </cell>
          <cell r="B134" t="str">
            <v>MO-1001-12 [PEM] Pintor Estructura Metalica</v>
          </cell>
          <cell r="C134">
            <v>10</v>
          </cell>
          <cell r="D134">
            <v>0</v>
          </cell>
          <cell r="E134" t="str">
            <v>Día</v>
          </cell>
          <cell r="F134">
            <v>948.75</v>
          </cell>
          <cell r="G134">
            <v>9487.5</v>
          </cell>
          <cell r="H134">
            <v>0</v>
          </cell>
        </row>
        <row r="135">
          <cell r="A135" t="str">
            <v>d)</v>
          </cell>
          <cell r="B135" t="str">
            <v>Herramientas, Servicios: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</row>
        <row r="136">
          <cell r="A136">
            <v>0</v>
          </cell>
          <cell r="B136" t="str">
            <v>Grua Hidraulica 20 Toneladas</v>
          </cell>
          <cell r="C136">
            <v>2</v>
          </cell>
          <cell r="D136">
            <v>0</v>
          </cell>
          <cell r="E136" t="str">
            <v>Día</v>
          </cell>
          <cell r="F136">
            <v>30000</v>
          </cell>
          <cell r="G136">
            <v>60000</v>
          </cell>
          <cell r="H136">
            <v>0</v>
          </cell>
        </row>
        <row r="137">
          <cell r="A137">
            <v>0</v>
          </cell>
          <cell r="B137" t="str">
            <v>Pistola Neumatica p/ Tornilleria</v>
          </cell>
          <cell r="C137">
            <v>5</v>
          </cell>
          <cell r="D137">
            <v>0</v>
          </cell>
          <cell r="E137" t="str">
            <v>Día</v>
          </cell>
          <cell r="F137">
            <v>700</v>
          </cell>
          <cell r="G137">
            <v>3500</v>
          </cell>
          <cell r="H137">
            <v>0</v>
          </cell>
        </row>
        <row r="138">
          <cell r="A138">
            <v>0</v>
          </cell>
          <cell r="B138" t="str">
            <v>Compresor p/ Pintura</v>
          </cell>
          <cell r="C138">
            <v>5</v>
          </cell>
          <cell r="D138">
            <v>0</v>
          </cell>
          <cell r="E138" t="str">
            <v>Día</v>
          </cell>
          <cell r="F138">
            <v>600</v>
          </cell>
          <cell r="G138">
            <v>3000</v>
          </cell>
          <cell r="H138">
            <v>0</v>
          </cell>
        </row>
        <row r="139">
          <cell r="A139">
            <v>9</v>
          </cell>
          <cell r="B139" t="str">
            <v>Viga Perfil W16x26 - [30 ft] ASTM A50</v>
          </cell>
          <cell r="C139">
            <v>1225.4757217847771</v>
          </cell>
          <cell r="D139">
            <v>0</v>
          </cell>
          <cell r="E139" t="str">
            <v>pl</v>
          </cell>
          <cell r="F139" t="str">
            <v>Lbs</v>
          </cell>
          <cell r="G139">
            <v>48.380344578315736</v>
          </cell>
          <cell r="H139">
            <v>1257.8900000000001</v>
          </cell>
        </row>
        <row r="140">
          <cell r="F140">
            <v>0</v>
          </cell>
        </row>
        <row r="141">
          <cell r="A141" t="str">
            <v>0.010</v>
          </cell>
          <cell r="B141" t="str">
            <v>Análisis de Costo Unitario de 200 pl de Viga Perfil W18x46 - [30 ft] ASTM A50 :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</row>
        <row r="142">
          <cell r="A142" t="str">
            <v>a)</v>
          </cell>
          <cell r="B142" t="str">
            <v>Materiales: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</row>
        <row r="143">
          <cell r="A143">
            <v>0</v>
          </cell>
          <cell r="B143" t="str">
            <v>Viga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A144">
            <v>0</v>
          </cell>
          <cell r="B144" t="str">
            <v>Perfil W18x46 - [30 ft] ASTM A50</v>
          </cell>
          <cell r="C144">
            <v>6.6688538932633428</v>
          </cell>
          <cell r="D144">
            <v>1.2167923909478413E-2</v>
          </cell>
          <cell r="E144" t="str">
            <v>Ud</v>
          </cell>
          <cell r="F144">
            <v>32600</v>
          </cell>
          <cell r="G144">
            <v>220050</v>
          </cell>
          <cell r="H144">
            <v>0</v>
          </cell>
        </row>
        <row r="145">
          <cell r="A145">
            <v>0</v>
          </cell>
          <cell r="B145" t="str">
            <v>Pintura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</row>
        <row r="146">
          <cell r="A146">
            <v>0</v>
          </cell>
          <cell r="B146" t="str">
            <v>Pintura Multi-Purpose Epoxy Haze Gray</v>
          </cell>
          <cell r="C146">
            <v>7.409837659181491E-2</v>
          </cell>
          <cell r="D146">
            <v>3.1126905187964009E-2</v>
          </cell>
          <cell r="E146" t="str">
            <v>Cub.</v>
          </cell>
          <cell r="F146">
            <v>6991.53</v>
          </cell>
          <cell r="G146">
            <v>534.19000000000005</v>
          </cell>
          <cell r="H146">
            <v>0</v>
          </cell>
        </row>
        <row r="147">
          <cell r="A147">
            <v>0</v>
          </cell>
          <cell r="B147" t="str">
            <v>Pintura High Gloss Urethane Gris Perla</v>
          </cell>
          <cell r="C147">
            <v>0.74098376591814907</v>
          </cell>
          <cell r="D147">
            <v>1.2758369610331095E-3</v>
          </cell>
          <cell r="E147" t="str">
            <v>Gls</v>
          </cell>
          <cell r="F147">
            <v>2542.37</v>
          </cell>
          <cell r="G147">
            <v>1886.26</v>
          </cell>
          <cell r="H147">
            <v>0</v>
          </cell>
        </row>
        <row r="148">
          <cell r="A148">
            <v>0</v>
          </cell>
          <cell r="B148" t="str">
            <v>Grout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</row>
        <row r="149">
          <cell r="A149">
            <v>0</v>
          </cell>
          <cell r="B149" t="str">
            <v>Morteo Listo Grout 640 kg/cm²</v>
          </cell>
          <cell r="C149">
            <v>0</v>
          </cell>
          <cell r="D149">
            <v>4.5998160073597322E-3</v>
          </cell>
          <cell r="E149" t="str">
            <v>Fdas</v>
          </cell>
          <cell r="F149">
            <v>885</v>
          </cell>
          <cell r="G149">
            <v>0</v>
          </cell>
          <cell r="H149">
            <v>0</v>
          </cell>
        </row>
        <row r="150">
          <cell r="A150">
            <v>0</v>
          </cell>
          <cell r="B150" t="str">
            <v>Miscelaneos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A151">
            <v>0</v>
          </cell>
          <cell r="B151" t="str">
            <v>Electrodo E70XX Universal 1/8''</v>
          </cell>
          <cell r="C151">
            <v>1.380452755905512</v>
          </cell>
          <cell r="D151">
            <v>1.8132232974332177E-3</v>
          </cell>
          <cell r="E151" t="str">
            <v>Lbs</v>
          </cell>
          <cell r="F151">
            <v>55.34</v>
          </cell>
          <cell r="G151">
            <v>76.53</v>
          </cell>
          <cell r="H151">
            <v>0</v>
          </cell>
        </row>
        <row r="152">
          <cell r="A152">
            <v>0</v>
          </cell>
          <cell r="B152" t="str">
            <v>Acetileno 390</v>
          </cell>
          <cell r="C152">
            <v>4.6015091863517066</v>
          </cell>
          <cell r="D152">
            <v>2.9124228170907001E-4</v>
          </cell>
          <cell r="E152" t="str">
            <v>p3</v>
          </cell>
          <cell r="F152">
            <v>11.39</v>
          </cell>
          <cell r="G152">
            <v>52.43</v>
          </cell>
          <cell r="H152">
            <v>0</v>
          </cell>
        </row>
        <row r="153">
          <cell r="A153">
            <v>0</v>
          </cell>
          <cell r="B153" t="str">
            <v>Oxigeno Industrial 220</v>
          </cell>
          <cell r="C153">
            <v>3.6812073490813653</v>
          </cell>
          <cell r="D153">
            <v>2.5130553102724074E-4</v>
          </cell>
          <cell r="E153" t="str">
            <v>p3</v>
          </cell>
          <cell r="F153">
            <v>3.17</v>
          </cell>
          <cell r="G153">
            <v>11.67</v>
          </cell>
          <cell r="H153">
            <v>0</v>
          </cell>
        </row>
        <row r="154">
          <cell r="A154">
            <v>0</v>
          </cell>
          <cell r="B154" t="str">
            <v>Disco p/ esmerilar</v>
          </cell>
          <cell r="C154">
            <v>1.5184980314960632</v>
          </cell>
          <cell r="D154">
            <v>2.6560766884754826E-3</v>
          </cell>
          <cell r="E154" t="str">
            <v>Ud</v>
          </cell>
          <cell r="F154">
            <v>340</v>
          </cell>
          <cell r="G154">
            <v>517.66</v>
          </cell>
          <cell r="H154">
            <v>0</v>
          </cell>
        </row>
        <row r="155">
          <cell r="A155" t="str">
            <v>b)</v>
          </cell>
          <cell r="B155" t="str">
            <v>Fabricación: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A156">
            <v>0</v>
          </cell>
          <cell r="B156" t="str">
            <v xml:space="preserve">SandBlasting </v>
          </cell>
          <cell r="C156">
            <v>1.1114756488772237</v>
          </cell>
          <cell r="D156">
            <v>2.7020278965390171E-4</v>
          </cell>
          <cell r="E156" t="str">
            <v>m2</v>
          </cell>
          <cell r="F156">
            <v>200</v>
          </cell>
          <cell r="G156">
            <v>222.36</v>
          </cell>
          <cell r="H156">
            <v>0</v>
          </cell>
        </row>
        <row r="157">
          <cell r="A157">
            <v>0</v>
          </cell>
          <cell r="B157" t="str">
            <v>Fabricación Estructura Metalica - Viga</v>
          </cell>
          <cell r="C157">
            <v>4.6015091863517066</v>
          </cell>
          <cell r="D157">
            <v>6.9186355473309881E-3</v>
          </cell>
          <cell r="E157" t="str">
            <v>Ton</v>
          </cell>
          <cell r="F157">
            <v>39683</v>
          </cell>
          <cell r="G157">
            <v>183865.04</v>
          </cell>
          <cell r="H157">
            <v>0</v>
          </cell>
        </row>
        <row r="158">
          <cell r="A158" t="str">
            <v>c)</v>
          </cell>
          <cell r="B158" t="str">
            <v>Operación Instalación: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A159">
            <v>0</v>
          </cell>
          <cell r="B159" t="str">
            <v>Izaje: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</row>
        <row r="160">
          <cell r="A160">
            <v>0</v>
          </cell>
          <cell r="B160" t="str">
            <v>MO-1001-9 [MAM] Maestro de Carpinteria Metalica</v>
          </cell>
          <cell r="C160">
            <v>3</v>
          </cell>
          <cell r="D160">
            <v>0</v>
          </cell>
          <cell r="E160" t="str">
            <v>Día</v>
          </cell>
          <cell r="F160">
            <v>2040.1</v>
          </cell>
          <cell r="G160">
            <v>6120.3</v>
          </cell>
          <cell r="H160">
            <v>0</v>
          </cell>
        </row>
        <row r="161">
          <cell r="A161">
            <v>0</v>
          </cell>
          <cell r="B161" t="str">
            <v>MO-1001-10 [OPE] Operador de Equipo Pesado (GRUA)</v>
          </cell>
          <cell r="C161">
            <v>2</v>
          </cell>
          <cell r="D161">
            <v>0</v>
          </cell>
          <cell r="E161" t="str">
            <v>Día</v>
          </cell>
          <cell r="F161">
            <v>1684.75</v>
          </cell>
          <cell r="G161">
            <v>3369.5</v>
          </cell>
          <cell r="H161">
            <v>0</v>
          </cell>
        </row>
        <row r="162">
          <cell r="A162">
            <v>0</v>
          </cell>
          <cell r="B162" t="str">
            <v>Tornilleria: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</row>
        <row r="163">
          <cell r="A163">
            <v>0</v>
          </cell>
          <cell r="B163" t="str">
            <v>MO-1001-13 [AEM] Armadores Estructuras Metalica</v>
          </cell>
          <cell r="C163">
            <v>6</v>
          </cell>
          <cell r="D163">
            <v>0</v>
          </cell>
          <cell r="E163" t="str">
            <v>Día</v>
          </cell>
          <cell r="F163">
            <v>1186.8</v>
          </cell>
          <cell r="G163">
            <v>7120.8</v>
          </cell>
          <cell r="H163">
            <v>0</v>
          </cell>
        </row>
        <row r="164">
          <cell r="A164">
            <v>0</v>
          </cell>
          <cell r="B164" t="str">
            <v>MO-1001-14 [AyEM] Ayudante Estructuras Metalica</v>
          </cell>
          <cell r="C164">
            <v>6</v>
          </cell>
          <cell r="D164">
            <v>0</v>
          </cell>
          <cell r="E164" t="str">
            <v>Día</v>
          </cell>
          <cell r="F164">
            <v>831.45</v>
          </cell>
          <cell r="G164">
            <v>4988.7</v>
          </cell>
          <cell r="H164">
            <v>0</v>
          </cell>
        </row>
        <row r="165">
          <cell r="A165">
            <v>0</v>
          </cell>
          <cell r="B165" t="str">
            <v>Soldadura de Campo: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</row>
        <row r="166">
          <cell r="A166">
            <v>0</v>
          </cell>
          <cell r="B166" t="str">
            <v>MO-1001-11 [SEM] Soldadores - Estructura Metalica</v>
          </cell>
          <cell r="C166">
            <v>3</v>
          </cell>
          <cell r="D166">
            <v>0</v>
          </cell>
          <cell r="E166" t="str">
            <v>Día</v>
          </cell>
          <cell r="F166">
            <v>1186.8</v>
          </cell>
          <cell r="G166">
            <v>3560.4</v>
          </cell>
          <cell r="H166">
            <v>0</v>
          </cell>
        </row>
        <row r="167">
          <cell r="A167">
            <v>0</v>
          </cell>
          <cell r="B167" t="str">
            <v>Pintura: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</row>
        <row r="168">
          <cell r="A168">
            <v>0</v>
          </cell>
          <cell r="B168" t="str">
            <v>MO-1001-12 [PEM] Pintor Estructura Metalica</v>
          </cell>
          <cell r="C168">
            <v>6</v>
          </cell>
          <cell r="D168">
            <v>0</v>
          </cell>
          <cell r="E168" t="str">
            <v>Día</v>
          </cell>
          <cell r="F168">
            <v>948.75</v>
          </cell>
          <cell r="G168">
            <v>5692.5</v>
          </cell>
          <cell r="H168">
            <v>0</v>
          </cell>
        </row>
        <row r="169">
          <cell r="A169" t="str">
            <v>d)</v>
          </cell>
          <cell r="B169" t="str">
            <v>Herramientas, Servicios: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</row>
        <row r="170">
          <cell r="A170">
            <v>0</v>
          </cell>
          <cell r="B170" t="str">
            <v>Grua Hidraulica 20 Toneladas</v>
          </cell>
          <cell r="C170">
            <v>2</v>
          </cell>
          <cell r="D170">
            <v>0</v>
          </cell>
          <cell r="E170" t="str">
            <v>Día</v>
          </cell>
          <cell r="F170">
            <v>30000</v>
          </cell>
          <cell r="G170">
            <v>60000</v>
          </cell>
          <cell r="H170">
            <v>0</v>
          </cell>
        </row>
        <row r="171">
          <cell r="A171">
            <v>0</v>
          </cell>
          <cell r="B171" t="str">
            <v>Pistola Neumatica p/ Tornilleria</v>
          </cell>
          <cell r="C171">
            <v>3</v>
          </cell>
          <cell r="D171">
            <v>0</v>
          </cell>
          <cell r="E171" t="str">
            <v>Día</v>
          </cell>
          <cell r="F171">
            <v>700</v>
          </cell>
          <cell r="G171">
            <v>2100</v>
          </cell>
          <cell r="H171">
            <v>0</v>
          </cell>
        </row>
        <row r="172">
          <cell r="A172">
            <v>0</v>
          </cell>
          <cell r="B172" t="str">
            <v>Compresor p/ Pintura</v>
          </cell>
          <cell r="C172">
            <v>3</v>
          </cell>
          <cell r="D172">
            <v>0</v>
          </cell>
          <cell r="E172" t="str">
            <v>Día</v>
          </cell>
          <cell r="F172">
            <v>600</v>
          </cell>
          <cell r="G172">
            <v>1800</v>
          </cell>
          <cell r="H172">
            <v>0</v>
          </cell>
        </row>
        <row r="173">
          <cell r="A173">
            <v>10</v>
          </cell>
          <cell r="B173" t="str">
            <v>Viga Perfil W18x46 - [30 ft] ASTM A50</v>
          </cell>
          <cell r="C173">
            <v>200.06561679790028</v>
          </cell>
          <cell r="D173">
            <v>0</v>
          </cell>
          <cell r="E173" t="str">
            <v>pl</v>
          </cell>
          <cell r="F173" t="str">
            <v>Lbs</v>
          </cell>
          <cell r="G173">
            <v>54.543881112838136</v>
          </cell>
          <cell r="H173">
            <v>2509.02</v>
          </cell>
        </row>
        <row r="174">
          <cell r="F174">
            <v>0</v>
          </cell>
        </row>
        <row r="175">
          <cell r="A175" t="str">
            <v>0.011</v>
          </cell>
          <cell r="B175" t="str">
            <v>Análisis de Costo Unitario de 299 pl de Viga Perfil W18x50 - [30 ft] ASTM A50 :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</row>
        <row r="176">
          <cell r="A176" t="str">
            <v>a)</v>
          </cell>
          <cell r="B176" t="str">
            <v>Materiales: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</row>
        <row r="177">
          <cell r="A177">
            <v>0</v>
          </cell>
          <cell r="B177" t="str">
            <v>Viga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</row>
        <row r="178">
          <cell r="A178">
            <v>0</v>
          </cell>
          <cell r="B178" t="str">
            <v>Perfil W18x50 - [30 ft] ASTM A50</v>
          </cell>
          <cell r="C178">
            <v>9.9737532808398939</v>
          </cell>
          <cell r="D178">
            <v>2.6315789473685355E-3</v>
          </cell>
          <cell r="E178" t="str">
            <v>Ud</v>
          </cell>
          <cell r="F178">
            <v>36700</v>
          </cell>
          <cell r="G178">
            <v>367000</v>
          </cell>
          <cell r="H178">
            <v>0</v>
          </cell>
        </row>
        <row r="179">
          <cell r="A179">
            <v>0</v>
          </cell>
          <cell r="B179" t="str">
            <v>Pintura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</row>
        <row r="180">
          <cell r="A180">
            <v>0</v>
          </cell>
          <cell r="B180" t="str">
            <v>Pintura Multi-Purpose Epoxy Haze Gray</v>
          </cell>
          <cell r="C180">
            <v>0.11081948089822104</v>
          </cell>
          <cell r="D180">
            <v>3.1126905187964009E-2</v>
          </cell>
          <cell r="E180" t="str">
            <v>Cub.</v>
          </cell>
          <cell r="F180">
            <v>6991.53</v>
          </cell>
          <cell r="G180">
            <v>798.91</v>
          </cell>
          <cell r="H180">
            <v>0</v>
          </cell>
        </row>
        <row r="181">
          <cell r="A181">
            <v>0</v>
          </cell>
          <cell r="B181" t="str">
            <v>Pintura High Gloss Urethane Gris Perla</v>
          </cell>
          <cell r="C181">
            <v>1.1081948089822105</v>
          </cell>
          <cell r="D181">
            <v>1.2758369610331095E-3</v>
          </cell>
          <cell r="E181" t="str">
            <v>Gls</v>
          </cell>
          <cell r="F181">
            <v>2542.37</v>
          </cell>
          <cell r="G181">
            <v>2821.04</v>
          </cell>
          <cell r="H181">
            <v>0</v>
          </cell>
        </row>
        <row r="182">
          <cell r="A182">
            <v>0</v>
          </cell>
          <cell r="B182" t="str">
            <v>Grout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</row>
        <row r="183">
          <cell r="A183">
            <v>0</v>
          </cell>
          <cell r="B183" t="str">
            <v>Morteo Listo Grout 640 kg/cm²</v>
          </cell>
          <cell r="C183">
            <v>0</v>
          </cell>
          <cell r="D183">
            <v>4.5998160073597322E-3</v>
          </cell>
          <cell r="E183" t="str">
            <v>Fdas</v>
          </cell>
          <cell r="F183">
            <v>885</v>
          </cell>
          <cell r="G183">
            <v>0</v>
          </cell>
          <cell r="H183">
            <v>0</v>
          </cell>
        </row>
        <row r="184">
          <cell r="A184">
            <v>0</v>
          </cell>
          <cell r="B184" t="str">
            <v>Miscelaneos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</row>
        <row r="185">
          <cell r="A185">
            <v>0</v>
          </cell>
          <cell r="B185" t="str">
            <v>Electrodo E70XX Universal 1/8''</v>
          </cell>
          <cell r="C185">
            <v>2.064566929133858</v>
          </cell>
          <cell r="D185">
            <v>1.8132232974332177E-3</v>
          </cell>
          <cell r="E185" t="str">
            <v>Lbs</v>
          </cell>
          <cell r="F185">
            <v>55.34</v>
          </cell>
          <cell r="G185">
            <v>114.46</v>
          </cell>
          <cell r="H185">
            <v>0</v>
          </cell>
        </row>
        <row r="186">
          <cell r="A186">
            <v>0</v>
          </cell>
          <cell r="B186" t="str">
            <v>Acetileno 390</v>
          </cell>
          <cell r="C186">
            <v>6.8818897637795269</v>
          </cell>
          <cell r="D186">
            <v>2.9124228170907001E-4</v>
          </cell>
          <cell r="E186" t="str">
            <v>p3</v>
          </cell>
          <cell r="F186">
            <v>11.39</v>
          </cell>
          <cell r="G186">
            <v>78.41</v>
          </cell>
          <cell r="H186">
            <v>0</v>
          </cell>
        </row>
        <row r="187">
          <cell r="A187">
            <v>0</v>
          </cell>
          <cell r="B187" t="str">
            <v>Oxigeno Industrial 220</v>
          </cell>
          <cell r="C187">
            <v>5.5055118110236219</v>
          </cell>
          <cell r="D187">
            <v>2.5130553102724074E-4</v>
          </cell>
          <cell r="E187" t="str">
            <v>p3</v>
          </cell>
          <cell r="F187">
            <v>3.17</v>
          </cell>
          <cell r="G187">
            <v>17.46</v>
          </cell>
          <cell r="H187">
            <v>0</v>
          </cell>
        </row>
        <row r="188">
          <cell r="A188">
            <v>0</v>
          </cell>
          <cell r="B188" t="str">
            <v>Disco p/ esmerilar</v>
          </cell>
          <cell r="C188">
            <v>2.271023622047244</v>
          </cell>
          <cell r="D188">
            <v>2.6560766884754826E-3</v>
          </cell>
          <cell r="E188" t="str">
            <v>Ud</v>
          </cell>
          <cell r="F188">
            <v>340</v>
          </cell>
          <cell r="G188">
            <v>774.2</v>
          </cell>
          <cell r="H188">
            <v>0</v>
          </cell>
        </row>
        <row r="189">
          <cell r="A189" t="str">
            <v>b)</v>
          </cell>
          <cell r="B189" t="str">
            <v>Fabricación: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</row>
        <row r="190">
          <cell r="A190">
            <v>0</v>
          </cell>
          <cell r="B190" t="str">
            <v xml:space="preserve">SandBlasting </v>
          </cell>
          <cell r="C190">
            <v>1.6622922134733156</v>
          </cell>
          <cell r="D190">
            <v>2.7020278965390171E-4</v>
          </cell>
          <cell r="E190" t="str">
            <v>m2</v>
          </cell>
          <cell r="F190">
            <v>200</v>
          </cell>
          <cell r="G190">
            <v>332.55</v>
          </cell>
          <cell r="H190">
            <v>0</v>
          </cell>
        </row>
        <row r="191">
          <cell r="A191">
            <v>0</v>
          </cell>
          <cell r="B191" t="str">
            <v>Fabricación Estructura Metalica - Viga</v>
          </cell>
          <cell r="C191">
            <v>6.8818897637795269</v>
          </cell>
          <cell r="D191">
            <v>6.9186355473309881E-3</v>
          </cell>
          <cell r="E191" t="str">
            <v>Ton</v>
          </cell>
          <cell r="F191">
            <v>39683</v>
          </cell>
          <cell r="G191">
            <v>274983.46999999997</v>
          </cell>
          <cell r="H191">
            <v>0</v>
          </cell>
        </row>
        <row r="192">
          <cell r="A192" t="str">
            <v>c)</v>
          </cell>
          <cell r="B192" t="str">
            <v>Operación Instalación: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</row>
        <row r="193">
          <cell r="A193">
            <v>0</v>
          </cell>
          <cell r="B193" t="str">
            <v>Izaje: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</row>
        <row r="194">
          <cell r="A194">
            <v>0</v>
          </cell>
          <cell r="B194" t="str">
            <v>MO-1001-9 [MAM] Maestro de Carpinteria Metalica</v>
          </cell>
          <cell r="C194">
            <v>2</v>
          </cell>
          <cell r="D194">
            <v>0</v>
          </cell>
          <cell r="E194" t="str">
            <v>Día</v>
          </cell>
          <cell r="F194">
            <v>2040.1</v>
          </cell>
          <cell r="G194">
            <v>4080.2</v>
          </cell>
          <cell r="H194">
            <v>0</v>
          </cell>
        </row>
        <row r="195">
          <cell r="A195">
            <v>0</v>
          </cell>
          <cell r="B195" t="str">
            <v>MO-1001-10 [OPE] Operador de Equipo Pesado (GRUA)</v>
          </cell>
          <cell r="C195">
            <v>2</v>
          </cell>
          <cell r="D195">
            <v>0</v>
          </cell>
          <cell r="E195" t="str">
            <v>Día</v>
          </cell>
          <cell r="F195">
            <v>1684.75</v>
          </cell>
          <cell r="G195">
            <v>3369.5</v>
          </cell>
          <cell r="H195">
            <v>0</v>
          </cell>
        </row>
        <row r="196">
          <cell r="A196">
            <v>0</v>
          </cell>
          <cell r="B196" t="str">
            <v>Tornilleria: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</row>
        <row r="197">
          <cell r="A197">
            <v>0</v>
          </cell>
          <cell r="B197" t="str">
            <v>MO-1001-13 [AEM] Armadores Estructuras Metalica</v>
          </cell>
          <cell r="C197">
            <v>4</v>
          </cell>
          <cell r="D197">
            <v>0</v>
          </cell>
          <cell r="E197" t="str">
            <v>Día</v>
          </cell>
          <cell r="F197">
            <v>1186.8</v>
          </cell>
          <cell r="G197">
            <v>4747.2</v>
          </cell>
          <cell r="H197">
            <v>0</v>
          </cell>
        </row>
        <row r="198">
          <cell r="A198">
            <v>0</v>
          </cell>
          <cell r="B198" t="str">
            <v>MO-1001-14 [AyEM] Ayudante Estructuras Metalica</v>
          </cell>
          <cell r="C198">
            <v>4</v>
          </cell>
          <cell r="D198">
            <v>0</v>
          </cell>
          <cell r="E198" t="str">
            <v>Día</v>
          </cell>
          <cell r="F198">
            <v>831.45</v>
          </cell>
          <cell r="G198">
            <v>3325.8</v>
          </cell>
          <cell r="H198">
            <v>0</v>
          </cell>
        </row>
        <row r="199">
          <cell r="A199">
            <v>0</v>
          </cell>
          <cell r="B199" t="str">
            <v>Soldadura de Campo: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</row>
        <row r="200">
          <cell r="A200">
            <v>0</v>
          </cell>
          <cell r="B200" t="str">
            <v>MO-1001-11 [SEM] Soldadores - Estructura Metalica</v>
          </cell>
          <cell r="C200">
            <v>2</v>
          </cell>
          <cell r="D200">
            <v>0</v>
          </cell>
          <cell r="E200" t="str">
            <v>Día</v>
          </cell>
          <cell r="F200">
            <v>1186.8</v>
          </cell>
          <cell r="G200">
            <v>2373.6</v>
          </cell>
          <cell r="H200">
            <v>0</v>
          </cell>
        </row>
        <row r="201">
          <cell r="A201">
            <v>0</v>
          </cell>
          <cell r="B201" t="str">
            <v>Pintura: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</row>
        <row r="202">
          <cell r="A202">
            <v>0</v>
          </cell>
          <cell r="B202" t="str">
            <v>MO-1001-12 [PEM] Pintor Estructura Metalica</v>
          </cell>
          <cell r="C202">
            <v>4</v>
          </cell>
          <cell r="D202">
            <v>0</v>
          </cell>
          <cell r="E202" t="str">
            <v>Día</v>
          </cell>
          <cell r="F202">
            <v>948.75</v>
          </cell>
          <cell r="G202">
            <v>3795</v>
          </cell>
          <cell r="H202">
            <v>0</v>
          </cell>
        </row>
        <row r="203">
          <cell r="A203" t="str">
            <v>d)</v>
          </cell>
          <cell r="B203" t="str">
            <v>Herramientas, Servicios: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</row>
        <row r="204">
          <cell r="A204">
            <v>0</v>
          </cell>
          <cell r="B204" t="str">
            <v>Grua Hidraulica 20 Toneladas</v>
          </cell>
          <cell r="C204">
            <v>2</v>
          </cell>
          <cell r="D204">
            <v>0</v>
          </cell>
          <cell r="E204" t="str">
            <v>Día</v>
          </cell>
          <cell r="F204">
            <v>30000</v>
          </cell>
          <cell r="G204">
            <v>60000</v>
          </cell>
          <cell r="H204">
            <v>0</v>
          </cell>
        </row>
        <row r="205">
          <cell r="A205">
            <v>0</v>
          </cell>
          <cell r="B205" t="str">
            <v>Pistola Neumatica p/ Tornilleria</v>
          </cell>
          <cell r="C205">
            <v>2</v>
          </cell>
          <cell r="D205">
            <v>0</v>
          </cell>
          <cell r="E205" t="str">
            <v>Día</v>
          </cell>
          <cell r="F205">
            <v>700</v>
          </cell>
          <cell r="G205">
            <v>1400</v>
          </cell>
          <cell r="H205">
            <v>0</v>
          </cell>
        </row>
        <row r="206">
          <cell r="A206">
            <v>0</v>
          </cell>
          <cell r="B206" t="str">
            <v>Compresor p/ Pintura</v>
          </cell>
          <cell r="C206">
            <v>2</v>
          </cell>
          <cell r="D206">
            <v>0</v>
          </cell>
          <cell r="E206" t="str">
            <v>Día</v>
          </cell>
          <cell r="F206">
            <v>600</v>
          </cell>
          <cell r="G206">
            <v>1200</v>
          </cell>
          <cell r="H206">
            <v>0</v>
          </cell>
        </row>
        <row r="207">
          <cell r="A207">
            <v>11</v>
          </cell>
          <cell r="B207" t="str">
            <v>Viga Perfil W18x50 - [30 ft] ASTM A50</v>
          </cell>
          <cell r="C207">
            <v>299.2125984251968</v>
          </cell>
          <cell r="D207">
            <v>0</v>
          </cell>
          <cell r="E207" t="str">
            <v>pl</v>
          </cell>
          <cell r="F207" t="str">
            <v>Lbs</v>
          </cell>
          <cell r="G207">
            <v>53.125800114416478</v>
          </cell>
          <cell r="H207">
            <v>2443.79</v>
          </cell>
        </row>
        <row r="208">
          <cell r="F208">
            <v>0</v>
          </cell>
        </row>
        <row r="209">
          <cell r="A209" t="str">
            <v>0.012</v>
          </cell>
          <cell r="B209" t="str">
            <v>Análisis de Costo Unitario de 043 pl de Riostra Perfil HSS 6 x 6 x 1/2 - [40 ft] ASTM A50 :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A210" t="str">
            <v>a)</v>
          </cell>
          <cell r="B210" t="str">
            <v>Materiales: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A211">
            <v>0</v>
          </cell>
          <cell r="B211" t="str">
            <v>Riostra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</row>
        <row r="212">
          <cell r="A212">
            <v>0</v>
          </cell>
          <cell r="B212" t="str">
            <v>Perfil HSS 6 x 6 x 1/2 - [40 ft] ASTM A50</v>
          </cell>
          <cell r="C212">
            <v>1.0761154855643045</v>
          </cell>
          <cell r="D212">
            <v>0.16158536585365851</v>
          </cell>
          <cell r="E212" t="str">
            <v>Ud</v>
          </cell>
          <cell r="F212">
            <v>42100</v>
          </cell>
          <cell r="G212">
            <v>52625</v>
          </cell>
          <cell r="H212">
            <v>0</v>
          </cell>
        </row>
        <row r="213">
          <cell r="A213">
            <v>0</v>
          </cell>
          <cell r="B213" t="str">
            <v>Pintura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</row>
        <row r="214">
          <cell r="A214">
            <v>0</v>
          </cell>
          <cell r="B214" t="str">
            <v>Pintura Multi-Purpose Epoxy Haze Gray</v>
          </cell>
          <cell r="C214">
            <v>1.1956838728492271E-2</v>
          </cell>
          <cell r="D214">
            <v>3.1126905187964009E-2</v>
          </cell>
          <cell r="E214" t="str">
            <v>Cub.</v>
          </cell>
          <cell r="F214">
            <v>6991.53</v>
          </cell>
          <cell r="G214">
            <v>86.2</v>
          </cell>
          <cell r="H214">
            <v>0</v>
          </cell>
        </row>
        <row r="215">
          <cell r="A215">
            <v>0</v>
          </cell>
          <cell r="B215" t="str">
            <v>Pintura High Gloss Urethane Gris Perla</v>
          </cell>
          <cell r="C215">
            <v>0.11956838728492271</v>
          </cell>
          <cell r="D215">
            <v>1.2758369610331095E-3</v>
          </cell>
          <cell r="E215" t="str">
            <v>Gls</v>
          </cell>
          <cell r="F215">
            <v>2542.37</v>
          </cell>
          <cell r="G215">
            <v>304.37</v>
          </cell>
          <cell r="H215">
            <v>0</v>
          </cell>
        </row>
        <row r="216">
          <cell r="A216">
            <v>0</v>
          </cell>
          <cell r="B216" t="str">
            <v>Grout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</row>
        <row r="217">
          <cell r="A217">
            <v>0</v>
          </cell>
          <cell r="B217" t="str">
            <v>Morteo Listo Grout 640 kg/cm²</v>
          </cell>
          <cell r="C217">
            <v>0</v>
          </cell>
          <cell r="D217">
            <v>4.5998160073597322E-3</v>
          </cell>
          <cell r="E217" t="str">
            <v>Fdas</v>
          </cell>
          <cell r="F217">
            <v>885</v>
          </cell>
          <cell r="G217">
            <v>0</v>
          </cell>
          <cell r="H217">
            <v>0</v>
          </cell>
        </row>
        <row r="218">
          <cell r="A218">
            <v>0</v>
          </cell>
          <cell r="B218" t="str">
            <v>Miscelaneos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</row>
        <row r="219">
          <cell r="A219">
            <v>0</v>
          </cell>
          <cell r="B219" t="str">
            <v>Electrodo E70XX Universal 1/8''</v>
          </cell>
          <cell r="C219">
            <v>0.22275590551181104</v>
          </cell>
          <cell r="D219">
            <v>1.8132232974332177E-3</v>
          </cell>
          <cell r="E219" t="str">
            <v>Lbs</v>
          </cell>
          <cell r="F219">
            <v>55.34</v>
          </cell>
          <cell r="G219">
            <v>12.35</v>
          </cell>
          <cell r="H219">
            <v>0</v>
          </cell>
        </row>
        <row r="220">
          <cell r="A220">
            <v>0</v>
          </cell>
          <cell r="B220" t="str">
            <v>Acetileno 390</v>
          </cell>
          <cell r="C220">
            <v>0.74251968503937016</v>
          </cell>
          <cell r="D220">
            <v>2.9124228170907001E-4</v>
          </cell>
          <cell r="E220" t="str">
            <v>p3</v>
          </cell>
          <cell r="F220">
            <v>11.39</v>
          </cell>
          <cell r="G220">
            <v>8.4600000000000009</v>
          </cell>
          <cell r="H220">
            <v>0</v>
          </cell>
        </row>
        <row r="221">
          <cell r="A221">
            <v>0</v>
          </cell>
          <cell r="B221" t="str">
            <v>Oxigeno Industrial 220</v>
          </cell>
          <cell r="C221">
            <v>0.59401574803149615</v>
          </cell>
          <cell r="D221">
            <v>2.5130553102724074E-4</v>
          </cell>
          <cell r="E221" t="str">
            <v>p3</v>
          </cell>
          <cell r="F221">
            <v>3.17</v>
          </cell>
          <cell r="G221">
            <v>1.88</v>
          </cell>
          <cell r="H221">
            <v>0</v>
          </cell>
        </row>
        <row r="222">
          <cell r="A222">
            <v>0</v>
          </cell>
          <cell r="B222" t="str">
            <v>Disco p/ esmerilar</v>
          </cell>
          <cell r="C222">
            <v>0.24503149606299215</v>
          </cell>
          <cell r="D222">
            <v>2.6560766884754826E-3</v>
          </cell>
          <cell r="E222" t="str">
            <v>Ud</v>
          </cell>
          <cell r="F222">
            <v>340</v>
          </cell>
          <cell r="G222">
            <v>83.53</v>
          </cell>
          <cell r="H222">
            <v>0</v>
          </cell>
        </row>
        <row r="223">
          <cell r="A223" t="str">
            <v>b)</v>
          </cell>
          <cell r="B223" t="str">
            <v>Fabricación: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</row>
        <row r="224">
          <cell r="A224">
            <v>0</v>
          </cell>
          <cell r="B224" t="str">
            <v xml:space="preserve">SandBlasting </v>
          </cell>
          <cell r="C224">
            <v>0.17935258092738407</v>
          </cell>
          <cell r="D224">
            <v>2.7020278965390171E-4</v>
          </cell>
          <cell r="E224" t="str">
            <v>m2</v>
          </cell>
          <cell r="F224">
            <v>200</v>
          </cell>
          <cell r="G224">
            <v>35.880000000000003</v>
          </cell>
          <cell r="H224">
            <v>0</v>
          </cell>
        </row>
        <row r="225">
          <cell r="A225">
            <v>0</v>
          </cell>
          <cell r="B225" t="str">
            <v>Fabricación Estructura Metalica - Columna</v>
          </cell>
          <cell r="C225">
            <v>0.74251968503937016</v>
          </cell>
          <cell r="D225">
            <v>2.6939040234834798E-2</v>
          </cell>
          <cell r="E225" t="str">
            <v>Ton</v>
          </cell>
          <cell r="F225">
            <v>44092.45</v>
          </cell>
          <cell r="G225">
            <v>33621.480000000003</v>
          </cell>
          <cell r="H225">
            <v>0</v>
          </cell>
        </row>
        <row r="226">
          <cell r="A226" t="str">
            <v>c)</v>
          </cell>
          <cell r="B226" t="str">
            <v>Operación Instalación: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A227">
            <v>0</v>
          </cell>
          <cell r="B227" t="str">
            <v>Izaje: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A228">
            <v>0</v>
          </cell>
          <cell r="B228" t="str">
            <v>MO-1001-9 [MAM] Maestro de Carpinteria Metalica</v>
          </cell>
          <cell r="C228">
            <v>2</v>
          </cell>
          <cell r="D228">
            <v>0</v>
          </cell>
          <cell r="E228" t="str">
            <v>Día</v>
          </cell>
          <cell r="F228">
            <v>2040.1</v>
          </cell>
          <cell r="G228">
            <v>4080.2</v>
          </cell>
          <cell r="H228">
            <v>0</v>
          </cell>
        </row>
        <row r="229">
          <cell r="A229">
            <v>0</v>
          </cell>
          <cell r="B229" t="str">
            <v>Soldadura de Campo: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  <row r="230">
          <cell r="A230">
            <v>0</v>
          </cell>
          <cell r="B230" t="str">
            <v>MO-1001-11 [SEM] Soldadores - Estructura Metalica</v>
          </cell>
          <cell r="C230">
            <v>2</v>
          </cell>
          <cell r="D230">
            <v>0</v>
          </cell>
          <cell r="E230" t="str">
            <v>Día</v>
          </cell>
          <cell r="F230">
            <v>1186.8</v>
          </cell>
          <cell r="G230">
            <v>2373.6</v>
          </cell>
          <cell r="H230">
            <v>0</v>
          </cell>
        </row>
        <row r="231">
          <cell r="A231">
            <v>0</v>
          </cell>
          <cell r="B231" t="str">
            <v>Pintura: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</row>
        <row r="232">
          <cell r="A232">
            <v>0</v>
          </cell>
          <cell r="B232" t="str">
            <v>MO-1001-12 [PEM] Pintor Estructura Metalica</v>
          </cell>
          <cell r="C232">
            <v>4</v>
          </cell>
          <cell r="D232">
            <v>0</v>
          </cell>
          <cell r="E232" t="str">
            <v>Día</v>
          </cell>
          <cell r="F232">
            <v>948.75</v>
          </cell>
          <cell r="G232">
            <v>3795</v>
          </cell>
          <cell r="H232">
            <v>0</v>
          </cell>
        </row>
        <row r="233">
          <cell r="A233" t="str">
            <v>d)</v>
          </cell>
          <cell r="B233" t="str">
            <v>Herramientas, Servicios: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</row>
        <row r="234">
          <cell r="A234">
            <v>0</v>
          </cell>
          <cell r="B234" t="str">
            <v>Pistola Neumatica p/ Tornilleria</v>
          </cell>
          <cell r="C234">
            <v>2</v>
          </cell>
          <cell r="D234">
            <v>0</v>
          </cell>
          <cell r="E234" t="str">
            <v>Día</v>
          </cell>
          <cell r="F234">
            <v>700</v>
          </cell>
          <cell r="G234">
            <v>1400</v>
          </cell>
          <cell r="H234">
            <v>0</v>
          </cell>
        </row>
        <row r="235">
          <cell r="A235">
            <v>0</v>
          </cell>
          <cell r="B235" t="str">
            <v>Compresor p/ Pintura</v>
          </cell>
          <cell r="C235">
            <v>2</v>
          </cell>
          <cell r="D235">
            <v>0</v>
          </cell>
          <cell r="E235" t="str">
            <v>Día</v>
          </cell>
          <cell r="F235">
            <v>600</v>
          </cell>
          <cell r="G235">
            <v>1200</v>
          </cell>
          <cell r="H235">
            <v>0</v>
          </cell>
        </row>
        <row r="236">
          <cell r="A236">
            <v>12</v>
          </cell>
          <cell r="B236" t="str">
            <v>Riostra Perfil HSS 6 x 6 x 1/2 - [40 ft] ASTM A50</v>
          </cell>
          <cell r="C236">
            <v>43.044619422572175</v>
          </cell>
          <cell r="D236">
            <v>0</v>
          </cell>
          <cell r="E236" t="str">
            <v>pl</v>
          </cell>
          <cell r="F236" t="str">
            <v>Lbs</v>
          </cell>
          <cell r="G236">
            <v>67.08775</v>
          </cell>
          <cell r="H236">
            <v>2314.5300000000002</v>
          </cell>
        </row>
        <row r="237">
          <cell r="F237">
            <v>0</v>
          </cell>
        </row>
        <row r="238">
          <cell r="A238" t="str">
            <v>0.013</v>
          </cell>
          <cell r="B238" t="str">
            <v>Análisis de Costo Unitario de 001 P. A. de Placas, conectores de cortante y Conexones de Viga :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</row>
        <row r="239">
          <cell r="A239" t="str">
            <v>a)</v>
          </cell>
          <cell r="B239" t="str">
            <v>Materiales: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A240">
            <v>0</v>
          </cell>
          <cell r="B240" t="str">
            <v>Placas &amp; Angulares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</row>
        <row r="241">
          <cell r="A241">
            <v>0</v>
          </cell>
          <cell r="B241" t="str">
            <v>Conexión DET 1</v>
          </cell>
          <cell r="C241">
            <v>24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</row>
        <row r="242">
          <cell r="A242" t="str">
            <v>Plancha</v>
          </cell>
          <cell r="B242" t="str">
            <v>Plancha 4' x 8 ' x 3/4'' ASTM A36</v>
          </cell>
          <cell r="C242">
            <v>1.3135416666666666</v>
          </cell>
          <cell r="D242">
            <v>9.8021274162187089E-2</v>
          </cell>
          <cell r="E242" t="str">
            <v>Ud</v>
          </cell>
          <cell r="F242">
            <v>23550</v>
          </cell>
          <cell r="G242">
            <v>33966.089999999997</v>
          </cell>
          <cell r="H242">
            <v>0</v>
          </cell>
        </row>
        <row r="243">
          <cell r="A243" t="str">
            <v>Plancha</v>
          </cell>
          <cell r="B243" t="str">
            <v>Plancha 4' x 8 ' x 1 1/4'' ASTM A36</v>
          </cell>
          <cell r="C243">
            <v>0.71614583333333337</v>
          </cell>
          <cell r="D243">
            <v>4.7272727272727216E-2</v>
          </cell>
          <cell r="E243" t="str">
            <v>Ud</v>
          </cell>
          <cell r="F243">
            <v>43265.56</v>
          </cell>
          <cell r="G243">
            <v>32449.17</v>
          </cell>
          <cell r="H243">
            <v>0</v>
          </cell>
        </row>
        <row r="244">
          <cell r="A244" t="str">
            <v>Conexió</v>
          </cell>
          <cell r="B244" t="str">
            <v>Conexión DET 2</v>
          </cell>
          <cell r="C244">
            <v>4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</row>
        <row r="245">
          <cell r="A245" t="str">
            <v>Plancha</v>
          </cell>
          <cell r="B245" t="str">
            <v>Plancha 4' x 8 ' x 3/4'' ASTM A36</v>
          </cell>
          <cell r="C245">
            <v>0.21892361111111111</v>
          </cell>
          <cell r="D245">
            <v>9.8021274162187089E-2</v>
          </cell>
          <cell r="E245" t="str">
            <v>Ud</v>
          </cell>
          <cell r="F245">
            <v>23550</v>
          </cell>
          <cell r="G245">
            <v>5661.01</v>
          </cell>
          <cell r="H245">
            <v>0</v>
          </cell>
        </row>
        <row r="246">
          <cell r="A246" t="str">
            <v>Plancha</v>
          </cell>
          <cell r="B246" t="str">
            <v>Plancha 4' x 8 ' x 3/4'' ASTM A36</v>
          </cell>
          <cell r="C246">
            <v>0.1193576388888889</v>
          </cell>
          <cell r="D246">
            <v>9.8021274162187089E-2</v>
          </cell>
          <cell r="E246" t="str">
            <v>Ud</v>
          </cell>
          <cell r="F246">
            <v>23550</v>
          </cell>
          <cell r="G246">
            <v>3086.4</v>
          </cell>
          <cell r="H246">
            <v>0</v>
          </cell>
        </row>
        <row r="247">
          <cell r="A247" t="str">
            <v>Conexió</v>
          </cell>
          <cell r="B247" t="str">
            <v>Conexión DET 3</v>
          </cell>
          <cell r="C247">
            <v>8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</row>
        <row r="248">
          <cell r="A248" t="str">
            <v>Angular</v>
          </cell>
          <cell r="B248" t="str">
            <v>Angular L 4'' x 4'' x 3/8'' - 20'</v>
          </cell>
          <cell r="C248">
            <v>0.96666666666666656</v>
          </cell>
          <cell r="D248">
            <v>3.4482758620689766E-2</v>
          </cell>
          <cell r="E248" t="str">
            <v>Ud</v>
          </cell>
          <cell r="F248">
            <v>4995</v>
          </cell>
          <cell r="G248">
            <v>4995</v>
          </cell>
          <cell r="H248">
            <v>0</v>
          </cell>
        </row>
        <row r="249">
          <cell r="A249" t="str">
            <v>Perno ø</v>
          </cell>
          <cell r="B249" t="str">
            <v>Perno ø 3/4'' x 1 3/4'' A325 N</v>
          </cell>
          <cell r="C249">
            <v>80</v>
          </cell>
          <cell r="D249">
            <v>0</v>
          </cell>
          <cell r="E249" t="str">
            <v>Ud</v>
          </cell>
          <cell r="F249">
            <v>31.07</v>
          </cell>
          <cell r="G249">
            <v>2485.6</v>
          </cell>
          <cell r="H249">
            <v>0</v>
          </cell>
        </row>
        <row r="250">
          <cell r="A250" t="str">
            <v>Conexió</v>
          </cell>
          <cell r="B250" t="str">
            <v>Conexión DET 4</v>
          </cell>
          <cell r="C250">
            <v>4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</row>
        <row r="251">
          <cell r="A251" t="str">
            <v>Plancha</v>
          </cell>
          <cell r="B251" t="str">
            <v>Plancha 4' x 8 ' x 3/8'' ASTM A36</v>
          </cell>
          <cell r="C251">
            <v>5.859375E-2</v>
          </cell>
          <cell r="D251">
            <v>9.7927090779127854E-2</v>
          </cell>
          <cell r="E251" t="str">
            <v>Ud</v>
          </cell>
          <cell r="F251">
            <v>11750</v>
          </cell>
          <cell r="G251">
            <v>755.9</v>
          </cell>
          <cell r="H251">
            <v>0</v>
          </cell>
        </row>
        <row r="252">
          <cell r="A252" t="str">
            <v>Perno ø</v>
          </cell>
          <cell r="B252" t="str">
            <v>Perno ø 3/4'' x 1 3/4'' A325 N</v>
          </cell>
          <cell r="C252">
            <v>20</v>
          </cell>
          <cell r="D252">
            <v>0</v>
          </cell>
          <cell r="E252" t="str">
            <v>Ud</v>
          </cell>
          <cell r="F252">
            <v>31.07</v>
          </cell>
          <cell r="G252">
            <v>621.4</v>
          </cell>
          <cell r="H252">
            <v>0</v>
          </cell>
        </row>
        <row r="253">
          <cell r="A253" t="str">
            <v>Conexió</v>
          </cell>
          <cell r="B253" t="str">
            <v>Conexión DET 5</v>
          </cell>
          <cell r="C253">
            <v>12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</row>
        <row r="254">
          <cell r="A254" t="str">
            <v>Plancha</v>
          </cell>
          <cell r="B254" t="str">
            <v>Plancha 4' x 8 ' x 3/8'' ASTM A36</v>
          </cell>
          <cell r="C254">
            <v>0.17578125</v>
          </cell>
          <cell r="D254">
            <v>9.7927090779127854E-2</v>
          </cell>
          <cell r="E254" t="str">
            <v>Ud</v>
          </cell>
          <cell r="F254">
            <v>11750</v>
          </cell>
          <cell r="G254">
            <v>2267.69</v>
          </cell>
          <cell r="H254">
            <v>0</v>
          </cell>
        </row>
        <row r="255">
          <cell r="A255" t="str">
            <v>Perno ø</v>
          </cell>
          <cell r="B255" t="str">
            <v>Perno ø 3/4'' x 1 3/4'' A325 N</v>
          </cell>
          <cell r="C255">
            <v>60</v>
          </cell>
          <cell r="D255">
            <v>0</v>
          </cell>
          <cell r="E255" t="str">
            <v>Ud</v>
          </cell>
          <cell r="F255">
            <v>31.07</v>
          </cell>
          <cell r="G255">
            <v>1864.2</v>
          </cell>
          <cell r="H255">
            <v>0</v>
          </cell>
        </row>
        <row r="256">
          <cell r="A256" t="str">
            <v>Conexió</v>
          </cell>
          <cell r="B256" t="str">
            <v>Conexión DET 6</v>
          </cell>
          <cell r="C256">
            <v>22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</row>
        <row r="257">
          <cell r="A257" t="str">
            <v>Plancha</v>
          </cell>
          <cell r="B257" t="str">
            <v>Plancha 4' x 8 ' x 3/8'' ASTM A36</v>
          </cell>
          <cell r="C257">
            <v>0.193359375</v>
          </cell>
          <cell r="D257">
            <v>9.7927090779127854E-2</v>
          </cell>
          <cell r="E257" t="str">
            <v>Ud</v>
          </cell>
          <cell r="F257">
            <v>11750</v>
          </cell>
          <cell r="G257">
            <v>2494.46</v>
          </cell>
          <cell r="H257">
            <v>0</v>
          </cell>
        </row>
        <row r="258">
          <cell r="A258" t="str">
            <v>Perno ø</v>
          </cell>
          <cell r="B258" t="str">
            <v>Perno ø 3/4'' x 1 3/4'' A325 N</v>
          </cell>
          <cell r="C258">
            <v>66</v>
          </cell>
          <cell r="D258">
            <v>0</v>
          </cell>
          <cell r="E258" t="str">
            <v>Ud</v>
          </cell>
          <cell r="F258">
            <v>31.07</v>
          </cell>
          <cell r="G258">
            <v>2050.62</v>
          </cell>
          <cell r="H258">
            <v>0</v>
          </cell>
        </row>
        <row r="259">
          <cell r="A259" t="str">
            <v>Conexió</v>
          </cell>
          <cell r="B259" t="str">
            <v>Conexión DET 7</v>
          </cell>
          <cell r="C259">
            <v>106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</row>
        <row r="260">
          <cell r="A260" t="str">
            <v>Plancha</v>
          </cell>
          <cell r="B260" t="str">
            <v>Plancha 4' x 8 ' x 1/4'' ASTM A36</v>
          </cell>
          <cell r="C260">
            <v>0.931640625</v>
          </cell>
          <cell r="D260">
            <v>7.337526205450734E-2</v>
          </cell>
          <cell r="E260" t="str">
            <v>Ud</v>
          </cell>
          <cell r="F260">
            <v>7841.28</v>
          </cell>
          <cell r="G260">
            <v>7841.28</v>
          </cell>
          <cell r="H260">
            <v>0</v>
          </cell>
        </row>
        <row r="261">
          <cell r="A261" t="str">
            <v>Perno ø</v>
          </cell>
          <cell r="B261" t="str">
            <v>Perno ø 3/4'' x 1 3/4'' A325 N</v>
          </cell>
          <cell r="C261">
            <v>318</v>
          </cell>
          <cell r="D261">
            <v>0</v>
          </cell>
          <cell r="E261" t="str">
            <v>Ud</v>
          </cell>
          <cell r="F261">
            <v>31.07</v>
          </cell>
          <cell r="G261">
            <v>9880.26</v>
          </cell>
          <cell r="H261">
            <v>0</v>
          </cell>
        </row>
        <row r="262">
          <cell r="A262" t="str">
            <v>Conexió</v>
          </cell>
          <cell r="B262" t="str">
            <v>Conexión DET B1</v>
          </cell>
          <cell r="C262">
            <v>4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</row>
        <row r="263">
          <cell r="A263" t="str">
            <v>Plancha</v>
          </cell>
          <cell r="B263" t="str">
            <v>Plancha 4' x 8 ' x 1/2'' ASTM A36</v>
          </cell>
          <cell r="C263">
            <v>0.14322916666666666</v>
          </cell>
          <cell r="D263">
            <v>0.76202020511016433</v>
          </cell>
          <cell r="E263" t="str">
            <v>Ud</v>
          </cell>
          <cell r="F263">
            <v>18900</v>
          </cell>
          <cell r="G263">
            <v>4769.84</v>
          </cell>
          <cell r="H263">
            <v>0</v>
          </cell>
        </row>
        <row r="264">
          <cell r="A264" t="str">
            <v>Conexió</v>
          </cell>
          <cell r="B264" t="str">
            <v>Conexión DET B2</v>
          </cell>
          <cell r="C264">
            <v>2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</row>
        <row r="265">
          <cell r="A265" t="str">
            <v>Plancha</v>
          </cell>
          <cell r="B265" t="str">
            <v>Plancha 4' x 8 ' x 1/2'' ASTM A36</v>
          </cell>
          <cell r="C265">
            <v>2.7940538194444444E-2</v>
          </cell>
          <cell r="D265">
            <v>0.76202020511016433</v>
          </cell>
          <cell r="E265" t="str">
            <v>Ud</v>
          </cell>
          <cell r="F265">
            <v>18900</v>
          </cell>
          <cell r="G265">
            <v>930.48</v>
          </cell>
          <cell r="H265">
            <v>0</v>
          </cell>
        </row>
        <row r="266">
          <cell r="A266" t="str">
            <v>Pintura</v>
          </cell>
          <cell r="B266" t="str">
            <v>Pintura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</row>
        <row r="267">
          <cell r="A267" t="str">
            <v>Pintura</v>
          </cell>
          <cell r="B267" t="str">
            <v>Pintura Multi-Purpose Epoxy Haze Gray</v>
          </cell>
          <cell r="C267">
            <v>4.9900972222222224</v>
          </cell>
          <cell r="D267">
            <v>3.1126905187964009E-2</v>
          </cell>
          <cell r="E267" t="str">
            <v>Cub.</v>
          </cell>
          <cell r="F267">
            <v>6991.53</v>
          </cell>
          <cell r="G267">
            <v>35974.379999999997</v>
          </cell>
          <cell r="H267">
            <v>0</v>
          </cell>
        </row>
        <row r="268">
          <cell r="A268" t="str">
            <v>Pintura</v>
          </cell>
          <cell r="B268" t="str">
            <v>Pintura High Gloss Urethane Gris Perla</v>
          </cell>
          <cell r="C268">
            <v>49.900972222222222</v>
          </cell>
          <cell r="D268">
            <v>1.2758369610331095E-3</v>
          </cell>
          <cell r="E268" t="str">
            <v>Gls</v>
          </cell>
          <cell r="F268">
            <v>2542.37</v>
          </cell>
          <cell r="G268">
            <v>127028.6</v>
          </cell>
          <cell r="H268">
            <v>0</v>
          </cell>
        </row>
        <row r="269">
          <cell r="A269" t="str">
            <v>Miscela</v>
          </cell>
          <cell r="B269" t="str">
            <v>Miscelaneos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</row>
        <row r="270">
          <cell r="A270" t="str">
            <v>Electro</v>
          </cell>
          <cell r="B270" t="str">
            <v>Electrodo E70XX Universal 1/8''</v>
          </cell>
          <cell r="C270">
            <v>100</v>
          </cell>
          <cell r="D270">
            <v>1.8132232974332177E-3</v>
          </cell>
          <cell r="E270" t="str">
            <v>Lbs</v>
          </cell>
          <cell r="F270">
            <v>55.34</v>
          </cell>
          <cell r="G270">
            <v>5544.03</v>
          </cell>
          <cell r="H270">
            <v>0</v>
          </cell>
        </row>
        <row r="271">
          <cell r="A271" t="str">
            <v>Acetile</v>
          </cell>
          <cell r="B271" t="str">
            <v>Acetileno 390</v>
          </cell>
          <cell r="C271">
            <v>200</v>
          </cell>
          <cell r="D271">
            <v>2.9124228170907001E-4</v>
          </cell>
          <cell r="E271" t="str">
            <v>p3</v>
          </cell>
          <cell r="F271">
            <v>11.39</v>
          </cell>
          <cell r="G271">
            <v>2278.66</v>
          </cell>
          <cell r="H271">
            <v>0</v>
          </cell>
        </row>
        <row r="272">
          <cell r="A272" t="str">
            <v>Oxigeno</v>
          </cell>
          <cell r="B272" t="str">
            <v>Oxigeno Industrial 220</v>
          </cell>
          <cell r="C272">
            <v>150</v>
          </cell>
          <cell r="D272">
            <v>2.5130553102724074E-4</v>
          </cell>
          <cell r="E272" t="str">
            <v>p3</v>
          </cell>
          <cell r="F272">
            <v>3.17</v>
          </cell>
          <cell r="G272">
            <v>475.62</v>
          </cell>
          <cell r="H272">
            <v>0</v>
          </cell>
        </row>
        <row r="273">
          <cell r="A273" t="str">
            <v>Disco p</v>
          </cell>
          <cell r="B273" t="str">
            <v>Disco p/ esmerilar</v>
          </cell>
          <cell r="C273">
            <v>15</v>
          </cell>
          <cell r="D273">
            <v>2.6560766884754826E-3</v>
          </cell>
          <cell r="E273" t="str">
            <v>Ud</v>
          </cell>
          <cell r="F273">
            <v>340</v>
          </cell>
          <cell r="G273">
            <v>5113.55</v>
          </cell>
          <cell r="H273">
            <v>0</v>
          </cell>
        </row>
        <row r="274">
          <cell r="A274" t="str">
            <v>b)</v>
          </cell>
          <cell r="B274" t="str">
            <v>Fabricación: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</row>
        <row r="275">
          <cell r="A275">
            <v>0</v>
          </cell>
          <cell r="B275" t="str">
            <v xml:space="preserve">SandBlasting </v>
          </cell>
          <cell r="C275">
            <v>124.75243055555556</v>
          </cell>
          <cell r="D275">
            <v>2.7020278965390171E-4</v>
          </cell>
          <cell r="E275" t="str">
            <v>m2</v>
          </cell>
          <cell r="F275">
            <v>200</v>
          </cell>
          <cell r="G275">
            <v>24957.23</v>
          </cell>
          <cell r="H275">
            <v>0</v>
          </cell>
        </row>
        <row r="276">
          <cell r="A276">
            <v>0</v>
          </cell>
          <cell r="B276" t="str">
            <v>Fabricación Estructura Metalica - Placa</v>
          </cell>
          <cell r="C276">
            <v>1.7670180555555555</v>
          </cell>
          <cell r="D276">
            <v>2.2029350310709381E-4</v>
          </cell>
          <cell r="E276" t="str">
            <v>Ton</v>
          </cell>
          <cell r="F276">
            <v>33069.339999999997</v>
          </cell>
          <cell r="G276">
            <v>58446.99</v>
          </cell>
          <cell r="H276">
            <v>0</v>
          </cell>
        </row>
        <row r="277">
          <cell r="A277" t="str">
            <v>c)</v>
          </cell>
          <cell r="B277" t="str">
            <v>Operación Instalación: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</row>
        <row r="278">
          <cell r="A278">
            <v>0</v>
          </cell>
          <cell r="B278" t="str">
            <v>Soldadura de Campo: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</row>
        <row r="279">
          <cell r="A279">
            <v>0</v>
          </cell>
          <cell r="B279" t="str">
            <v>MO-1001-11 [SEM] Soldadores - Estructura Metalica</v>
          </cell>
          <cell r="C279">
            <v>15</v>
          </cell>
          <cell r="D279">
            <v>0</v>
          </cell>
          <cell r="E279" t="str">
            <v>Día</v>
          </cell>
          <cell r="F279">
            <v>1186.8</v>
          </cell>
          <cell r="G279">
            <v>17802</v>
          </cell>
          <cell r="H279">
            <v>0</v>
          </cell>
        </row>
        <row r="280">
          <cell r="A280">
            <v>0</v>
          </cell>
          <cell r="B280" t="str">
            <v>Pintura: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</row>
        <row r="281">
          <cell r="A281">
            <v>0</v>
          </cell>
          <cell r="B281" t="str">
            <v>MO-1001-12 [PEM] Pintor Estructura Metalica</v>
          </cell>
          <cell r="C281">
            <v>15</v>
          </cell>
          <cell r="D281">
            <v>0</v>
          </cell>
          <cell r="E281" t="str">
            <v>Día</v>
          </cell>
          <cell r="F281">
            <v>948.75</v>
          </cell>
          <cell r="G281">
            <v>14231.25</v>
          </cell>
          <cell r="H281">
            <v>0</v>
          </cell>
        </row>
        <row r="282">
          <cell r="A282" t="str">
            <v>d)</v>
          </cell>
          <cell r="B282" t="str">
            <v>Herramientas, Servicios: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</row>
        <row r="283">
          <cell r="A283">
            <v>0</v>
          </cell>
          <cell r="B283" t="str">
            <v>Compresor p/ Pintura</v>
          </cell>
          <cell r="C283">
            <v>7.5</v>
          </cell>
          <cell r="D283">
            <v>0</v>
          </cell>
          <cell r="E283" t="str">
            <v>Día</v>
          </cell>
          <cell r="F283">
            <v>600</v>
          </cell>
          <cell r="G283">
            <v>4500</v>
          </cell>
          <cell r="H283">
            <v>0</v>
          </cell>
        </row>
        <row r="284">
          <cell r="A284">
            <v>13</v>
          </cell>
          <cell r="B284" t="str">
            <v>Placas, conectores de cortante y Conexones de Viga</v>
          </cell>
          <cell r="C284">
            <v>1</v>
          </cell>
          <cell r="D284">
            <v>0</v>
          </cell>
          <cell r="E284" t="str">
            <v>P. A.</v>
          </cell>
          <cell r="F284" t="str">
            <v>Lbs</v>
          </cell>
          <cell r="G284">
            <v>116.71406206155537</v>
          </cell>
          <cell r="H284">
            <v>412471.71</v>
          </cell>
        </row>
        <row r="285">
          <cell r="F285">
            <v>0</v>
          </cell>
        </row>
        <row r="286">
          <cell r="A286" t="str">
            <v>0.014</v>
          </cell>
          <cell r="B286" t="str">
            <v>Análisis de Costo Unitario de 001 Ud de Escalera Metalica 1 :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</row>
        <row r="287">
          <cell r="A287" t="str">
            <v>a)</v>
          </cell>
          <cell r="B287" t="str">
            <v>Materiales: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</row>
        <row r="288">
          <cell r="A288">
            <v>0</v>
          </cell>
          <cell r="B288" t="str">
            <v>Largueros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</row>
        <row r="289">
          <cell r="A289">
            <v>0</v>
          </cell>
          <cell r="B289" t="str">
            <v>Perfil W12x26 - [30 ft] ASTM A50</v>
          </cell>
          <cell r="C289">
            <v>1.2904636920384953</v>
          </cell>
          <cell r="D289">
            <v>6.4670658682634746E-2</v>
          </cell>
          <cell r="E289" t="str">
            <v>Ud</v>
          </cell>
          <cell r="F289">
            <v>18900</v>
          </cell>
          <cell r="G289">
            <v>25967.07</v>
          </cell>
          <cell r="H289">
            <v>0</v>
          </cell>
        </row>
        <row r="290">
          <cell r="A290">
            <v>0</v>
          </cell>
          <cell r="B290" t="str">
            <v>Columnas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</row>
        <row r="291">
          <cell r="A291">
            <v>0</v>
          </cell>
          <cell r="B291" t="str">
            <v>Perfil W10x33 - [30 ft] ASTM A50</v>
          </cell>
          <cell r="C291">
            <v>0.2668416447944007</v>
          </cell>
          <cell r="D291">
            <v>0.24918032786885236</v>
          </cell>
          <cell r="E291" t="str">
            <v>Ud</v>
          </cell>
          <cell r="F291">
            <v>21800</v>
          </cell>
          <cell r="G291">
            <v>7266.67</v>
          </cell>
          <cell r="H291">
            <v>0</v>
          </cell>
        </row>
        <row r="292">
          <cell r="A292">
            <v>0</v>
          </cell>
          <cell r="B292" t="str">
            <v>Huellas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</row>
        <row r="293">
          <cell r="A293">
            <v>0</v>
          </cell>
          <cell r="B293" t="str">
            <v>Plancha Corrugada 4' x 8' x 1/4''</v>
          </cell>
          <cell r="C293">
            <v>2.0585978671957346</v>
          </cell>
          <cell r="D293">
            <v>4.3571891891891392E-3</v>
          </cell>
          <cell r="E293" t="str">
            <v>Ud</v>
          </cell>
          <cell r="F293">
            <v>8850</v>
          </cell>
          <cell r="G293">
            <v>18297.97</v>
          </cell>
          <cell r="H293">
            <v>0</v>
          </cell>
        </row>
        <row r="294">
          <cell r="A294">
            <v>0</v>
          </cell>
          <cell r="B294" t="str">
            <v>Angular L 2 ½'' x 2 ½'' x ¼'' - 20'</v>
          </cell>
          <cell r="C294">
            <v>3.3464566929133861</v>
          </cell>
          <cell r="D294">
            <v>1.5999999999999973E-2</v>
          </cell>
          <cell r="E294" t="str">
            <v>Ud</v>
          </cell>
          <cell r="F294">
            <v>1650</v>
          </cell>
          <cell r="G294">
            <v>5610</v>
          </cell>
          <cell r="H294">
            <v>0</v>
          </cell>
        </row>
        <row r="295">
          <cell r="A295">
            <v>0</v>
          </cell>
          <cell r="B295" t="str">
            <v>Placas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</row>
        <row r="296">
          <cell r="A296">
            <v>0</v>
          </cell>
          <cell r="B296" t="str">
            <v>Plancha 4' x 8 ' x 3/4'' ASTM A36</v>
          </cell>
          <cell r="C296">
            <v>0.3125</v>
          </cell>
          <cell r="D296">
            <v>9.8021274162187089E-2</v>
          </cell>
          <cell r="E296" t="str">
            <v>Ud</v>
          </cell>
          <cell r="F296">
            <v>23550</v>
          </cell>
          <cell r="G296">
            <v>8080.75</v>
          </cell>
          <cell r="H296">
            <v>0</v>
          </cell>
        </row>
        <row r="297">
          <cell r="A297">
            <v>0</v>
          </cell>
          <cell r="B297" t="str">
            <v>Plancha 4' x 8 ' x 3/8'' ASTM A36</v>
          </cell>
          <cell r="C297">
            <v>1.3834635416666666E-2</v>
          </cell>
          <cell r="D297">
            <v>9.7927090779127854E-2</v>
          </cell>
          <cell r="E297" t="str">
            <v>Ud</v>
          </cell>
          <cell r="F297">
            <v>11750</v>
          </cell>
          <cell r="G297">
            <v>178.48</v>
          </cell>
          <cell r="H297">
            <v>0</v>
          </cell>
        </row>
        <row r="298">
          <cell r="A298">
            <v>0</v>
          </cell>
          <cell r="B298" t="str">
            <v>Plancha 4' x 8 ' x 1/2'' ASTM A36</v>
          </cell>
          <cell r="C298">
            <v>5.6297743055555564E-2</v>
          </cell>
          <cell r="D298">
            <v>0.76202020511016433</v>
          </cell>
          <cell r="E298" t="str">
            <v>Ud</v>
          </cell>
          <cell r="F298">
            <v>18900</v>
          </cell>
          <cell r="G298">
            <v>1874.84</v>
          </cell>
          <cell r="H298">
            <v>0</v>
          </cell>
        </row>
        <row r="299">
          <cell r="A299">
            <v>0</v>
          </cell>
          <cell r="B299" t="str">
            <v>Tornilleria: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</row>
        <row r="300">
          <cell r="A300">
            <v>0</v>
          </cell>
          <cell r="B300" t="str">
            <v>Perno ø 5/8'' x 10'' F1554 A36</v>
          </cell>
          <cell r="C300">
            <v>16</v>
          </cell>
          <cell r="D300">
            <v>0</v>
          </cell>
          <cell r="E300" t="str">
            <v>Ud</v>
          </cell>
          <cell r="F300">
            <v>170</v>
          </cell>
          <cell r="G300">
            <v>2720</v>
          </cell>
          <cell r="H300">
            <v>0</v>
          </cell>
        </row>
        <row r="301">
          <cell r="A301">
            <v>0</v>
          </cell>
          <cell r="B301" t="str">
            <v>Perno ø 3/4'' x 1 3/4'' A325 N</v>
          </cell>
          <cell r="C301">
            <v>6</v>
          </cell>
          <cell r="D301">
            <v>0</v>
          </cell>
          <cell r="E301" t="str">
            <v>Ud</v>
          </cell>
          <cell r="F301">
            <v>31.07</v>
          </cell>
          <cell r="G301">
            <v>186.42</v>
          </cell>
          <cell r="H301">
            <v>0</v>
          </cell>
        </row>
        <row r="302">
          <cell r="A302">
            <v>0</v>
          </cell>
          <cell r="B302" t="str">
            <v>Baranda: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</row>
        <row r="303">
          <cell r="A303">
            <v>0</v>
          </cell>
          <cell r="B303" t="str">
            <v>Balaustres: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</row>
        <row r="304">
          <cell r="A304">
            <v>0</v>
          </cell>
          <cell r="B304" t="str">
            <v>Tubo Hierro ø 2'' x 20'</v>
          </cell>
          <cell r="C304">
            <v>1.4435695538057742</v>
          </cell>
          <cell r="D304">
            <v>1.1131588647254026E-2</v>
          </cell>
          <cell r="E304" t="str">
            <v>Ud</v>
          </cell>
          <cell r="F304">
            <v>1850</v>
          </cell>
          <cell r="G304">
            <v>2700.33</v>
          </cell>
          <cell r="H304">
            <v>0</v>
          </cell>
        </row>
        <row r="305">
          <cell r="A305">
            <v>0</v>
          </cell>
          <cell r="B305" t="str">
            <v>Barandales: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</row>
        <row r="306">
          <cell r="A306">
            <v>0</v>
          </cell>
          <cell r="B306" t="str">
            <v>Barra Lisa ø 1/4'' x 20'</v>
          </cell>
          <cell r="C306">
            <v>11.614173228346456</v>
          </cell>
          <cell r="D306">
            <v>2.8715003589376699E-3</v>
          </cell>
          <cell r="E306" t="str">
            <v>Ud</v>
          </cell>
          <cell r="F306">
            <v>97</v>
          </cell>
          <cell r="G306">
            <v>1129.81</v>
          </cell>
          <cell r="H306">
            <v>0</v>
          </cell>
        </row>
        <row r="307">
          <cell r="A307">
            <v>0</v>
          </cell>
          <cell r="B307" t="str">
            <v>Pasamanos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</row>
        <row r="308">
          <cell r="A308">
            <v>0</v>
          </cell>
          <cell r="B308" t="str">
            <v>Tubo Hierro ø 2'' x 20'</v>
          </cell>
          <cell r="C308">
            <v>1.9356955380577427</v>
          </cell>
          <cell r="D308">
            <v>1.1131588647254026E-2</v>
          </cell>
          <cell r="E308" t="str">
            <v>Ud</v>
          </cell>
          <cell r="F308">
            <v>1850</v>
          </cell>
          <cell r="G308">
            <v>3620.9</v>
          </cell>
          <cell r="H308">
            <v>0</v>
          </cell>
        </row>
        <row r="309">
          <cell r="A309">
            <v>0</v>
          </cell>
          <cell r="B309" t="str">
            <v>Pintura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</row>
        <row r="310">
          <cell r="A310">
            <v>0</v>
          </cell>
          <cell r="B310" t="str">
            <v>Pintura Multi-Purpose Epoxy Haze Gray</v>
          </cell>
          <cell r="C310">
            <v>7.519685039370079E-2</v>
          </cell>
          <cell r="D310">
            <v>3.1126905187964009E-2</v>
          </cell>
          <cell r="E310" t="str">
            <v>Cub.</v>
          </cell>
          <cell r="F310">
            <v>6991.53</v>
          </cell>
          <cell r="G310">
            <v>542.11</v>
          </cell>
          <cell r="H310">
            <v>0</v>
          </cell>
        </row>
        <row r="311">
          <cell r="A311">
            <v>0</v>
          </cell>
          <cell r="B311" t="str">
            <v>Pintura High Gloss Urethane Gris Perla</v>
          </cell>
          <cell r="C311">
            <v>0.75196850393700787</v>
          </cell>
          <cell r="D311">
            <v>1.2758369610331095E-3</v>
          </cell>
          <cell r="E311" t="str">
            <v>Gls</v>
          </cell>
          <cell r="F311">
            <v>2542.37</v>
          </cell>
          <cell r="G311">
            <v>1914.22</v>
          </cell>
          <cell r="H311">
            <v>0</v>
          </cell>
        </row>
        <row r="312">
          <cell r="A312">
            <v>0</v>
          </cell>
          <cell r="B312" t="str">
            <v>Grout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</row>
        <row r="313">
          <cell r="A313">
            <v>0</v>
          </cell>
          <cell r="B313" t="str">
            <v>Morteo Listo Grout 640 kg/cm²</v>
          </cell>
          <cell r="C313">
            <v>1</v>
          </cell>
          <cell r="D313">
            <v>4.5998160073597322E-3</v>
          </cell>
          <cell r="E313" t="str">
            <v>Fdas</v>
          </cell>
          <cell r="F313">
            <v>885</v>
          </cell>
          <cell r="G313">
            <v>889.07</v>
          </cell>
          <cell r="H313">
            <v>0</v>
          </cell>
        </row>
        <row r="314">
          <cell r="A314">
            <v>0</v>
          </cell>
          <cell r="B314" t="str">
            <v>Miscelaneos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</row>
        <row r="315">
          <cell r="A315">
            <v>0</v>
          </cell>
          <cell r="B315" t="str">
            <v>Electrodo E70XX Universal 1/8''</v>
          </cell>
          <cell r="C315">
            <v>0.24201091330380575</v>
          </cell>
          <cell r="D315">
            <v>1.8132232974332177E-3</v>
          </cell>
          <cell r="E315" t="str">
            <v>Lbs</v>
          </cell>
          <cell r="F315">
            <v>55.34</v>
          </cell>
          <cell r="G315">
            <v>13.42</v>
          </cell>
          <cell r="H315">
            <v>0</v>
          </cell>
        </row>
        <row r="316">
          <cell r="A316">
            <v>0</v>
          </cell>
          <cell r="B316" t="str">
            <v>Acetileno 390</v>
          </cell>
          <cell r="C316">
            <v>0.24201091330380575</v>
          </cell>
          <cell r="D316">
            <v>2.9124228170907001E-4</v>
          </cell>
          <cell r="E316" t="str">
            <v>p3</v>
          </cell>
          <cell r="F316">
            <v>11.39</v>
          </cell>
          <cell r="G316">
            <v>2.76</v>
          </cell>
          <cell r="H316">
            <v>0</v>
          </cell>
        </row>
        <row r="317">
          <cell r="A317">
            <v>0</v>
          </cell>
          <cell r="B317" t="str">
            <v>Oxigeno Industrial 220</v>
          </cell>
          <cell r="C317">
            <v>0.19360873064304462</v>
          </cell>
          <cell r="D317">
            <v>2.5130553102724074E-4</v>
          </cell>
          <cell r="E317" t="str">
            <v>p3</v>
          </cell>
          <cell r="F317">
            <v>3.17</v>
          </cell>
          <cell r="G317">
            <v>0.61</v>
          </cell>
          <cell r="H317">
            <v>0</v>
          </cell>
        </row>
        <row r="318">
          <cell r="A318">
            <v>0</v>
          </cell>
          <cell r="B318" t="str">
            <v>Disco p/ esmerilar</v>
          </cell>
          <cell r="C318">
            <v>0.26621200463418637</v>
          </cell>
          <cell r="D318">
            <v>2.6560766884754826E-3</v>
          </cell>
          <cell r="E318" t="str">
            <v>Ud</v>
          </cell>
          <cell r="F318">
            <v>340</v>
          </cell>
          <cell r="G318">
            <v>90.75</v>
          </cell>
          <cell r="H318">
            <v>0</v>
          </cell>
        </row>
        <row r="319">
          <cell r="A319" t="str">
            <v>b)</v>
          </cell>
          <cell r="B319" t="str">
            <v>Fabricación: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</row>
        <row r="320">
          <cell r="A320">
            <v>0</v>
          </cell>
          <cell r="B320" t="str">
            <v xml:space="preserve">SandBlasting </v>
          </cell>
          <cell r="C320">
            <v>1.1279527559055118</v>
          </cell>
          <cell r="D320">
            <v>2.7020278965390171E-4</v>
          </cell>
          <cell r="E320" t="str">
            <v>m2</v>
          </cell>
          <cell r="F320">
            <v>200</v>
          </cell>
          <cell r="G320">
            <v>225.65</v>
          </cell>
          <cell r="H320">
            <v>0</v>
          </cell>
        </row>
        <row r="321">
          <cell r="A321">
            <v>0</v>
          </cell>
          <cell r="B321" t="str">
            <v>Fabricación Estructura Metalica - Viga</v>
          </cell>
          <cell r="C321">
            <v>0.50328083989501315</v>
          </cell>
          <cell r="D321">
            <v>6.9186355473309881E-3</v>
          </cell>
          <cell r="E321" t="str">
            <v>Ton</v>
          </cell>
          <cell r="F321">
            <v>39683</v>
          </cell>
          <cell r="G321">
            <v>20109.87</v>
          </cell>
          <cell r="H321">
            <v>0</v>
          </cell>
        </row>
        <row r="322">
          <cell r="A322">
            <v>0</v>
          </cell>
          <cell r="B322" t="str">
            <v>Fabricación Estructura Metalica - Columna</v>
          </cell>
          <cell r="C322">
            <v>0.13208661417322837</v>
          </cell>
          <cell r="D322">
            <v>2.6939040234834798E-2</v>
          </cell>
          <cell r="E322" t="str">
            <v>Ton</v>
          </cell>
          <cell r="F322">
            <v>44092.45</v>
          </cell>
          <cell r="G322">
            <v>5980.92</v>
          </cell>
          <cell r="H322">
            <v>0</v>
          </cell>
        </row>
        <row r="323">
          <cell r="A323">
            <v>0</v>
          </cell>
          <cell r="B323" t="str">
            <v>Fabricación Estructura Metalica - Placa</v>
          </cell>
          <cell r="C323">
            <v>0.17133559027777778</v>
          </cell>
          <cell r="D323">
            <v>2.2029350310709381E-4</v>
          </cell>
          <cell r="E323" t="str">
            <v>Ton</v>
          </cell>
          <cell r="F323">
            <v>33069.339999999997</v>
          </cell>
          <cell r="G323">
            <v>5667.2</v>
          </cell>
          <cell r="H323">
            <v>0</v>
          </cell>
        </row>
        <row r="324">
          <cell r="A324" t="str">
            <v>c)</v>
          </cell>
          <cell r="B324" t="str">
            <v>Operación Instalación: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</row>
        <row r="325">
          <cell r="A325">
            <v>0</v>
          </cell>
          <cell r="B325" t="str">
            <v>Izaje: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</row>
        <row r="326">
          <cell r="A326">
            <v>0</v>
          </cell>
          <cell r="B326" t="str">
            <v>MO-1001-9 [MAM] Maestro de Carpinteria Metalica</v>
          </cell>
          <cell r="C326">
            <v>1</v>
          </cell>
          <cell r="D326">
            <v>0</v>
          </cell>
          <cell r="E326" t="str">
            <v>Día</v>
          </cell>
          <cell r="F326">
            <v>2040.1</v>
          </cell>
          <cell r="G326">
            <v>2040.1</v>
          </cell>
          <cell r="H326">
            <v>0</v>
          </cell>
        </row>
        <row r="327">
          <cell r="A327">
            <v>0</v>
          </cell>
          <cell r="B327" t="str">
            <v>Tornilleria: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</row>
        <row r="328">
          <cell r="A328">
            <v>0</v>
          </cell>
          <cell r="B328" t="str">
            <v>MO-1001-13 [AEM] Armadores Estructuras Metalica</v>
          </cell>
          <cell r="C328">
            <v>2</v>
          </cell>
          <cell r="D328">
            <v>0</v>
          </cell>
          <cell r="E328" t="str">
            <v>Día</v>
          </cell>
          <cell r="F328">
            <v>1186.8</v>
          </cell>
          <cell r="G328">
            <v>2373.6</v>
          </cell>
          <cell r="H328">
            <v>0</v>
          </cell>
        </row>
        <row r="329">
          <cell r="A329">
            <v>0</v>
          </cell>
          <cell r="B329" t="str">
            <v>MO-1001-14 [AyEM] Ayudante Estructuras Metalica</v>
          </cell>
          <cell r="C329">
            <v>2</v>
          </cell>
          <cell r="D329">
            <v>0</v>
          </cell>
          <cell r="E329" t="str">
            <v>Día</v>
          </cell>
          <cell r="F329">
            <v>831.45</v>
          </cell>
          <cell r="G329">
            <v>1662.9</v>
          </cell>
          <cell r="H329">
            <v>0</v>
          </cell>
        </row>
        <row r="330">
          <cell r="A330">
            <v>0</v>
          </cell>
          <cell r="B330" t="str">
            <v>Soldadura de Campo: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</row>
        <row r="331">
          <cell r="A331">
            <v>0</v>
          </cell>
          <cell r="B331" t="str">
            <v>MO-1001-11 [SEM] Soldadores - Estructura Metalica</v>
          </cell>
          <cell r="C331">
            <v>1</v>
          </cell>
          <cell r="D331">
            <v>0</v>
          </cell>
          <cell r="E331" t="str">
            <v>Día</v>
          </cell>
          <cell r="F331">
            <v>1186.8</v>
          </cell>
          <cell r="G331">
            <v>1186.8</v>
          </cell>
          <cell r="H331">
            <v>0</v>
          </cell>
        </row>
        <row r="332">
          <cell r="A332">
            <v>0</v>
          </cell>
          <cell r="B332" t="str">
            <v>Pintura: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</row>
        <row r="333">
          <cell r="A333">
            <v>0</v>
          </cell>
          <cell r="B333" t="str">
            <v>MO-1001-12 [PEM] Pintor Estructura Metalica</v>
          </cell>
          <cell r="C333">
            <v>2</v>
          </cell>
          <cell r="D333">
            <v>0</v>
          </cell>
          <cell r="E333" t="str">
            <v>Día</v>
          </cell>
          <cell r="F333">
            <v>948.75</v>
          </cell>
          <cell r="G333">
            <v>1897.5</v>
          </cell>
          <cell r="H333">
            <v>0</v>
          </cell>
        </row>
        <row r="334">
          <cell r="A334" t="str">
            <v>d)</v>
          </cell>
          <cell r="B334" t="str">
            <v>Herramientas, Servicios: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</row>
        <row r="335">
          <cell r="A335">
            <v>0</v>
          </cell>
          <cell r="B335" t="str">
            <v>Pistola Neumatica p/ Tornilleria</v>
          </cell>
          <cell r="C335">
            <v>1</v>
          </cell>
          <cell r="D335">
            <v>0</v>
          </cell>
          <cell r="E335" t="str">
            <v>Día</v>
          </cell>
          <cell r="F335">
            <v>700</v>
          </cell>
          <cell r="G335">
            <v>700</v>
          </cell>
          <cell r="H335">
            <v>0</v>
          </cell>
        </row>
        <row r="336">
          <cell r="A336">
            <v>0</v>
          </cell>
          <cell r="B336" t="str">
            <v>Compresor p/ Pintura</v>
          </cell>
          <cell r="C336">
            <v>1</v>
          </cell>
          <cell r="D336">
            <v>0</v>
          </cell>
          <cell r="E336" t="str">
            <v>Día</v>
          </cell>
          <cell r="F336">
            <v>600</v>
          </cell>
          <cell r="G336">
            <v>600</v>
          </cell>
          <cell r="H336">
            <v>0</v>
          </cell>
        </row>
        <row r="337">
          <cell r="A337">
            <v>14</v>
          </cell>
          <cell r="B337" t="str">
            <v>Escalera Metalica 1</v>
          </cell>
          <cell r="C337">
            <v>1</v>
          </cell>
          <cell r="D337">
            <v>0</v>
          </cell>
          <cell r="E337" t="str">
            <v>Ud</v>
          </cell>
          <cell r="F337" t="str">
            <v>Lbs</v>
          </cell>
          <cell r="G337">
            <v>31.925761673973057</v>
          </cell>
          <cell r="H337">
            <v>123530.72</v>
          </cell>
        </row>
        <row r="338">
          <cell r="F338">
            <v>0</v>
          </cell>
        </row>
        <row r="339">
          <cell r="A339" t="str">
            <v>0.015</v>
          </cell>
          <cell r="B339" t="str">
            <v>Análisis de Costo Unitario de 001 Ud de Escalera Metalica 2 :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</row>
        <row r="340">
          <cell r="A340" t="str">
            <v>a)</v>
          </cell>
          <cell r="B340" t="str">
            <v>Materiales: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</row>
        <row r="341">
          <cell r="A341">
            <v>0</v>
          </cell>
          <cell r="B341" t="str">
            <v>Largueros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</row>
        <row r="342">
          <cell r="A342">
            <v>0</v>
          </cell>
          <cell r="B342" t="str">
            <v>Perfil W12x26 - [30 ft] ASTM A50</v>
          </cell>
          <cell r="C342">
            <v>1.9969378827646542</v>
          </cell>
          <cell r="D342">
            <v>6.4670658682634746E-2</v>
          </cell>
          <cell r="E342" t="str">
            <v>Ud</v>
          </cell>
          <cell r="F342">
            <v>18900</v>
          </cell>
          <cell r="G342">
            <v>40182.93</v>
          </cell>
          <cell r="H342">
            <v>0</v>
          </cell>
        </row>
        <row r="343">
          <cell r="A343">
            <v>0</v>
          </cell>
          <cell r="B343" t="str">
            <v>Viga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</row>
        <row r="344">
          <cell r="A344">
            <v>0</v>
          </cell>
          <cell r="B344" t="str">
            <v>Perfil W10x26 - [30 ft] ASTM A50</v>
          </cell>
          <cell r="C344">
            <v>0.2668416447944007</v>
          </cell>
          <cell r="D344">
            <v>0.8737704918032787</v>
          </cell>
          <cell r="E344" t="str">
            <v>Ud</v>
          </cell>
          <cell r="F344">
            <v>18800</v>
          </cell>
          <cell r="G344">
            <v>9400</v>
          </cell>
          <cell r="H344">
            <v>0</v>
          </cell>
        </row>
        <row r="345">
          <cell r="A345">
            <v>0</v>
          </cell>
          <cell r="B345" t="str">
            <v>Columnas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</row>
        <row r="346">
          <cell r="A346">
            <v>0</v>
          </cell>
          <cell r="B346" t="str">
            <v>Perfil W10x33 - [30 ft] ASTM A50</v>
          </cell>
          <cell r="C346">
            <v>0.5336832895888014</v>
          </cell>
          <cell r="D346">
            <v>0.24918032786885236</v>
          </cell>
          <cell r="E346" t="str">
            <v>Ud</v>
          </cell>
          <cell r="F346">
            <v>21800</v>
          </cell>
          <cell r="G346">
            <v>14533.33</v>
          </cell>
          <cell r="H346">
            <v>0</v>
          </cell>
        </row>
        <row r="347">
          <cell r="A347">
            <v>0</v>
          </cell>
          <cell r="B347" t="str">
            <v>Huellas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</row>
        <row r="348">
          <cell r="A348">
            <v>0</v>
          </cell>
          <cell r="B348" t="str">
            <v>Plancha Corrugada 4' x 8' x 1/4''</v>
          </cell>
          <cell r="C348">
            <v>2.9197107005325122</v>
          </cell>
          <cell r="D348">
            <v>4.3571891891891392E-3</v>
          </cell>
          <cell r="E348" t="str">
            <v>Ud</v>
          </cell>
          <cell r="F348">
            <v>8850</v>
          </cell>
          <cell r="G348">
            <v>25952.03</v>
          </cell>
          <cell r="H348">
            <v>0</v>
          </cell>
        </row>
        <row r="349">
          <cell r="A349">
            <v>0</v>
          </cell>
          <cell r="B349" t="str">
            <v>Angular L 2 ½'' x 2 ½'' x ¼'' - 20'</v>
          </cell>
          <cell r="C349">
            <v>3.5433070866141732</v>
          </cell>
          <cell r="D349">
            <v>1.5999999999999973E-2</v>
          </cell>
          <cell r="E349" t="str">
            <v>Ud</v>
          </cell>
          <cell r="F349">
            <v>1650</v>
          </cell>
          <cell r="G349">
            <v>5940</v>
          </cell>
          <cell r="H349">
            <v>0</v>
          </cell>
        </row>
        <row r="350">
          <cell r="A350">
            <v>0</v>
          </cell>
          <cell r="B350" t="str">
            <v>Placas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</row>
        <row r="351">
          <cell r="A351">
            <v>0</v>
          </cell>
          <cell r="B351" t="str">
            <v>Plancha 4' x 8 ' x 3/4'' ASTM A36</v>
          </cell>
          <cell r="C351">
            <v>0.3125</v>
          </cell>
          <cell r="D351">
            <v>9.8021274162187089E-2</v>
          </cell>
          <cell r="E351" t="str">
            <v>Ud</v>
          </cell>
          <cell r="F351">
            <v>23550</v>
          </cell>
          <cell r="G351">
            <v>8080.75</v>
          </cell>
          <cell r="H351">
            <v>0</v>
          </cell>
        </row>
        <row r="352">
          <cell r="A352">
            <v>0</v>
          </cell>
          <cell r="B352" t="str">
            <v>Plancha 4' x 8 ' x 3/8'' ASTM A36</v>
          </cell>
          <cell r="C352">
            <v>1.3834635416666666E-2</v>
          </cell>
          <cell r="D352">
            <v>9.7927090779127854E-2</v>
          </cell>
          <cell r="E352" t="str">
            <v>Ud</v>
          </cell>
          <cell r="F352">
            <v>11750</v>
          </cell>
          <cell r="G352">
            <v>178.48</v>
          </cell>
          <cell r="H352">
            <v>0</v>
          </cell>
        </row>
        <row r="353">
          <cell r="A353">
            <v>0</v>
          </cell>
          <cell r="B353" t="str">
            <v>Plancha 4' x 8 ' x 1/2'' ASTM A36</v>
          </cell>
          <cell r="C353">
            <v>5.6297743055555564E-2</v>
          </cell>
          <cell r="D353">
            <v>0.76202020511016433</v>
          </cell>
          <cell r="E353" t="str">
            <v>Ud</v>
          </cell>
          <cell r="F353">
            <v>18900</v>
          </cell>
          <cell r="G353">
            <v>1874.84</v>
          </cell>
          <cell r="H353">
            <v>0</v>
          </cell>
        </row>
        <row r="354">
          <cell r="A354">
            <v>0</v>
          </cell>
          <cell r="B354" t="str">
            <v>Tornilleria: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</row>
        <row r="355">
          <cell r="A355">
            <v>0</v>
          </cell>
          <cell r="B355" t="str">
            <v>Perno ø 5/8'' x 10'' F1554 A36</v>
          </cell>
          <cell r="C355">
            <v>16</v>
          </cell>
          <cell r="D355">
            <v>0</v>
          </cell>
          <cell r="E355" t="str">
            <v>Ud</v>
          </cell>
          <cell r="F355">
            <v>170</v>
          </cell>
          <cell r="G355">
            <v>2720</v>
          </cell>
          <cell r="H355">
            <v>0</v>
          </cell>
        </row>
        <row r="356">
          <cell r="A356">
            <v>0</v>
          </cell>
          <cell r="B356" t="str">
            <v>Perno ø 3/4'' x 1 3/4'' A325 N</v>
          </cell>
          <cell r="C356">
            <v>36</v>
          </cell>
          <cell r="D356">
            <v>0</v>
          </cell>
          <cell r="E356" t="str">
            <v>Ud</v>
          </cell>
          <cell r="F356">
            <v>31.07</v>
          </cell>
          <cell r="G356">
            <v>1118.52</v>
          </cell>
          <cell r="H356">
            <v>0</v>
          </cell>
        </row>
        <row r="357">
          <cell r="A357">
            <v>0</v>
          </cell>
          <cell r="B357" t="str">
            <v>Baranda: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</row>
        <row r="358">
          <cell r="A358">
            <v>0</v>
          </cell>
          <cell r="B358" t="str">
            <v>Balaustres: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</row>
        <row r="359">
          <cell r="A359">
            <v>0</v>
          </cell>
          <cell r="B359" t="str">
            <v>Tubo Hierro ø 2'' x 20'</v>
          </cell>
          <cell r="C359">
            <v>2.8871391076115485</v>
          </cell>
          <cell r="D359">
            <v>1.1131588647254026E-2</v>
          </cell>
          <cell r="E359" t="str">
            <v>Ud</v>
          </cell>
          <cell r="F359">
            <v>1850</v>
          </cell>
          <cell r="G359">
            <v>5400.66</v>
          </cell>
          <cell r="H359">
            <v>0</v>
          </cell>
        </row>
        <row r="360">
          <cell r="A360">
            <v>0</v>
          </cell>
          <cell r="B360" t="str">
            <v>Barandales: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</row>
        <row r="361">
          <cell r="A361">
            <v>0</v>
          </cell>
          <cell r="B361" t="str">
            <v>Barra Lisa ø 1/4'' x 20'</v>
          </cell>
          <cell r="C361">
            <v>15.807086614173226</v>
          </cell>
          <cell r="D361">
            <v>2.8715003589376699E-3</v>
          </cell>
          <cell r="E361" t="str">
            <v>Ud</v>
          </cell>
          <cell r="F361">
            <v>97</v>
          </cell>
          <cell r="G361">
            <v>1537.69</v>
          </cell>
          <cell r="H361">
            <v>0</v>
          </cell>
        </row>
        <row r="362">
          <cell r="A362">
            <v>0</v>
          </cell>
          <cell r="B362" t="str">
            <v>Pasamanos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</row>
        <row r="363">
          <cell r="A363">
            <v>0</v>
          </cell>
          <cell r="B363" t="str">
            <v>Tubo Hierro ø 2'' x 20'</v>
          </cell>
          <cell r="C363">
            <v>2.6345144356955381</v>
          </cell>
          <cell r="D363">
            <v>1.1131588647254026E-2</v>
          </cell>
          <cell r="E363" t="str">
            <v>Ud</v>
          </cell>
          <cell r="F363">
            <v>1850</v>
          </cell>
          <cell r="G363">
            <v>4928.1099999999997</v>
          </cell>
          <cell r="H363">
            <v>0</v>
          </cell>
        </row>
        <row r="364">
          <cell r="A364">
            <v>0</v>
          </cell>
          <cell r="B364" t="str">
            <v>Pintura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</row>
        <row r="365">
          <cell r="A365">
            <v>0</v>
          </cell>
          <cell r="B365" t="str">
            <v>Pintura Multi-Purpose Epoxy Haze Gray</v>
          </cell>
          <cell r="C365">
            <v>1</v>
          </cell>
          <cell r="D365">
            <v>3.1126905187964009E-2</v>
          </cell>
          <cell r="E365" t="str">
            <v>Cub.</v>
          </cell>
          <cell r="F365">
            <v>6991.53</v>
          </cell>
          <cell r="G365">
            <v>7209.15</v>
          </cell>
          <cell r="H365">
            <v>0</v>
          </cell>
        </row>
        <row r="366">
          <cell r="A366">
            <v>0</v>
          </cell>
          <cell r="B366" t="str">
            <v>Pintura High Gloss Urethane Gris Perla</v>
          </cell>
          <cell r="C366">
            <v>5</v>
          </cell>
          <cell r="D366">
            <v>1.2758369610331095E-3</v>
          </cell>
          <cell r="E366" t="str">
            <v>Gls</v>
          </cell>
          <cell r="F366">
            <v>2542.37</v>
          </cell>
          <cell r="G366">
            <v>12728.07</v>
          </cell>
          <cell r="H366">
            <v>0</v>
          </cell>
        </row>
        <row r="367">
          <cell r="A367">
            <v>0</v>
          </cell>
          <cell r="B367" t="str">
            <v>Grout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</row>
        <row r="368">
          <cell r="A368">
            <v>0</v>
          </cell>
          <cell r="B368" t="str">
            <v>Morteo Listo Grout 640 kg/cm²</v>
          </cell>
          <cell r="C368">
            <v>1</v>
          </cell>
          <cell r="D368">
            <v>4.5998160073597322E-3</v>
          </cell>
          <cell r="E368" t="str">
            <v>Fdas</v>
          </cell>
          <cell r="F368">
            <v>885</v>
          </cell>
          <cell r="G368">
            <v>889.07</v>
          </cell>
          <cell r="H368">
            <v>0</v>
          </cell>
        </row>
        <row r="369">
          <cell r="A369">
            <v>0</v>
          </cell>
          <cell r="B369" t="str">
            <v>Miscelaneos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</row>
        <row r="370">
          <cell r="A370">
            <v>0</v>
          </cell>
          <cell r="B370" t="str">
            <v>Electrodo E70XX Universal 1/8''</v>
          </cell>
          <cell r="C370">
            <v>3</v>
          </cell>
          <cell r="D370">
            <v>1.8132232974332177E-3</v>
          </cell>
          <cell r="E370" t="str">
            <v>Lbs</v>
          </cell>
          <cell r="F370">
            <v>55.34</v>
          </cell>
          <cell r="G370">
            <v>166.32</v>
          </cell>
          <cell r="H370">
            <v>0</v>
          </cell>
        </row>
        <row r="371">
          <cell r="A371">
            <v>0</v>
          </cell>
          <cell r="B371" t="str">
            <v>Acetileno 390</v>
          </cell>
          <cell r="C371">
            <v>3</v>
          </cell>
          <cell r="D371">
            <v>2.9124228170907001E-4</v>
          </cell>
          <cell r="E371" t="str">
            <v>p3</v>
          </cell>
          <cell r="F371">
            <v>11.39</v>
          </cell>
          <cell r="G371">
            <v>34.18</v>
          </cell>
          <cell r="H371">
            <v>0</v>
          </cell>
        </row>
        <row r="372">
          <cell r="A372">
            <v>0</v>
          </cell>
          <cell r="B372" t="str">
            <v>Oxigeno Industrial 220</v>
          </cell>
          <cell r="C372">
            <v>2.4000000000000004</v>
          </cell>
          <cell r="D372">
            <v>2.5130553102724074E-4</v>
          </cell>
          <cell r="E372" t="str">
            <v>p3</v>
          </cell>
          <cell r="F372">
            <v>3.17</v>
          </cell>
          <cell r="G372">
            <v>7.61</v>
          </cell>
          <cell r="H372">
            <v>0</v>
          </cell>
        </row>
        <row r="373">
          <cell r="A373">
            <v>0</v>
          </cell>
          <cell r="B373" t="str">
            <v>Disco p/ esmerilar</v>
          </cell>
          <cell r="C373">
            <v>1</v>
          </cell>
          <cell r="D373">
            <v>2.6560766884754826E-3</v>
          </cell>
          <cell r="E373" t="str">
            <v>Ud</v>
          </cell>
          <cell r="F373">
            <v>340</v>
          </cell>
          <cell r="G373">
            <v>340.9</v>
          </cell>
          <cell r="H373">
            <v>0</v>
          </cell>
        </row>
        <row r="374">
          <cell r="A374" t="str">
            <v>b)</v>
          </cell>
          <cell r="B374" t="str">
            <v>Fabricación: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</row>
        <row r="375">
          <cell r="A375">
            <v>0</v>
          </cell>
          <cell r="B375" t="str">
            <v xml:space="preserve">SandBlasting </v>
          </cell>
          <cell r="C375">
            <v>1.8179133858267715</v>
          </cell>
          <cell r="D375">
            <v>2.7020278965390171E-4</v>
          </cell>
          <cell r="E375" t="str">
            <v>m2</v>
          </cell>
          <cell r="F375">
            <v>200</v>
          </cell>
          <cell r="G375">
            <v>363.68</v>
          </cell>
          <cell r="H375">
            <v>0</v>
          </cell>
        </row>
        <row r="376">
          <cell r="A376">
            <v>0</v>
          </cell>
          <cell r="B376" t="str">
            <v>Fabricación Estructura Metalica - Viga</v>
          </cell>
          <cell r="C376">
            <v>0.88287401574803148</v>
          </cell>
          <cell r="D376">
            <v>6.9186355473309881E-3</v>
          </cell>
          <cell r="E376" t="str">
            <v>Ton</v>
          </cell>
          <cell r="F376">
            <v>39683</v>
          </cell>
          <cell r="G376">
            <v>35277.480000000003</v>
          </cell>
          <cell r="H376">
            <v>0</v>
          </cell>
        </row>
        <row r="377">
          <cell r="A377">
            <v>0</v>
          </cell>
          <cell r="B377" t="str">
            <v>Fabricación Estructura Metalica - Columna</v>
          </cell>
          <cell r="C377">
            <v>0.26417322834645673</v>
          </cell>
          <cell r="D377">
            <v>2.6939040234834798E-2</v>
          </cell>
          <cell r="E377" t="str">
            <v>Ton</v>
          </cell>
          <cell r="F377">
            <v>44092.45</v>
          </cell>
          <cell r="G377">
            <v>11961.83</v>
          </cell>
          <cell r="H377">
            <v>0</v>
          </cell>
        </row>
        <row r="378">
          <cell r="A378">
            <v>0</v>
          </cell>
          <cell r="B378" t="str">
            <v>Fabricación Estructura Metalica - Placa</v>
          </cell>
          <cell r="C378">
            <v>0.17133559027777778</v>
          </cell>
          <cell r="D378">
            <v>2.2029350310709381E-4</v>
          </cell>
          <cell r="E378" t="str">
            <v>Ton</v>
          </cell>
          <cell r="F378">
            <v>33069.339999999997</v>
          </cell>
          <cell r="G378">
            <v>5667.2</v>
          </cell>
          <cell r="H378">
            <v>0</v>
          </cell>
        </row>
        <row r="379">
          <cell r="A379" t="str">
            <v>c)</v>
          </cell>
          <cell r="B379" t="str">
            <v>Operación Instalación: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</row>
        <row r="380">
          <cell r="A380">
            <v>0</v>
          </cell>
          <cell r="B380" t="str">
            <v>Izaje: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</row>
        <row r="381">
          <cell r="A381">
            <v>0</v>
          </cell>
          <cell r="B381" t="str">
            <v>MO-1001-9 [MAM] Maestro de Carpinteria Metalica</v>
          </cell>
          <cell r="C381">
            <v>1</v>
          </cell>
          <cell r="D381">
            <v>0</v>
          </cell>
          <cell r="E381" t="str">
            <v>Día</v>
          </cell>
          <cell r="F381">
            <v>2040.1</v>
          </cell>
          <cell r="G381">
            <v>2040.1</v>
          </cell>
          <cell r="H381">
            <v>0</v>
          </cell>
        </row>
        <row r="382">
          <cell r="A382">
            <v>0</v>
          </cell>
          <cell r="B382" t="str">
            <v>Tornilleria: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</row>
        <row r="383">
          <cell r="A383">
            <v>0</v>
          </cell>
          <cell r="B383" t="str">
            <v>MO-1001-13 [AEM] Armadores Estructuras Metalica</v>
          </cell>
          <cell r="C383">
            <v>2</v>
          </cell>
          <cell r="D383">
            <v>0</v>
          </cell>
          <cell r="E383" t="str">
            <v>Día</v>
          </cell>
          <cell r="F383">
            <v>1186.8</v>
          </cell>
          <cell r="G383">
            <v>2373.6</v>
          </cell>
          <cell r="H383">
            <v>0</v>
          </cell>
        </row>
        <row r="384">
          <cell r="A384">
            <v>0</v>
          </cell>
          <cell r="B384" t="str">
            <v>MO-1001-14 [AyEM] Ayudante Estructuras Metalica</v>
          </cell>
          <cell r="C384">
            <v>2</v>
          </cell>
          <cell r="D384">
            <v>0</v>
          </cell>
          <cell r="E384" t="str">
            <v>Día</v>
          </cell>
          <cell r="F384">
            <v>831.45</v>
          </cell>
          <cell r="G384">
            <v>1662.9</v>
          </cell>
          <cell r="H384">
            <v>0</v>
          </cell>
        </row>
        <row r="385">
          <cell r="A385">
            <v>0</v>
          </cell>
          <cell r="B385" t="str">
            <v>Soldadura de Campo: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</row>
        <row r="386">
          <cell r="A386">
            <v>0</v>
          </cell>
          <cell r="B386" t="str">
            <v>MO-1001-11 [SEM] Soldadores - Estructura Metalica</v>
          </cell>
          <cell r="C386">
            <v>1</v>
          </cell>
          <cell r="D386">
            <v>0</v>
          </cell>
          <cell r="E386" t="str">
            <v>Día</v>
          </cell>
          <cell r="F386">
            <v>1186.8</v>
          </cell>
          <cell r="G386">
            <v>1186.8</v>
          </cell>
          <cell r="H386">
            <v>0</v>
          </cell>
        </row>
        <row r="387">
          <cell r="A387">
            <v>0</v>
          </cell>
          <cell r="B387" t="str">
            <v>Pintura: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</row>
        <row r="388">
          <cell r="A388">
            <v>0</v>
          </cell>
          <cell r="B388" t="str">
            <v>MO-1001-12 [PEM] Pintor Estructura Metalica</v>
          </cell>
          <cell r="C388">
            <v>2</v>
          </cell>
          <cell r="D388">
            <v>0</v>
          </cell>
          <cell r="E388" t="str">
            <v>Día</v>
          </cell>
          <cell r="F388">
            <v>948.75</v>
          </cell>
          <cell r="G388">
            <v>1897.5</v>
          </cell>
          <cell r="H388">
            <v>0</v>
          </cell>
        </row>
        <row r="389">
          <cell r="A389" t="str">
            <v>d)</v>
          </cell>
          <cell r="B389" t="str">
            <v>Herramientas, Servicios: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</row>
        <row r="390">
          <cell r="A390">
            <v>0</v>
          </cell>
          <cell r="B390" t="str">
            <v>Pistola Neumatica p/ Tornilleria</v>
          </cell>
          <cell r="C390">
            <v>1</v>
          </cell>
          <cell r="D390">
            <v>0</v>
          </cell>
          <cell r="E390" t="str">
            <v>Día</v>
          </cell>
          <cell r="F390">
            <v>700</v>
          </cell>
          <cell r="G390">
            <v>700</v>
          </cell>
          <cell r="H390">
            <v>0</v>
          </cell>
        </row>
        <row r="391">
          <cell r="A391">
            <v>0</v>
          </cell>
          <cell r="B391" t="str">
            <v>Compresor p/ Pintura</v>
          </cell>
          <cell r="C391">
            <v>1</v>
          </cell>
          <cell r="D391">
            <v>0</v>
          </cell>
          <cell r="E391" t="str">
            <v>Día</v>
          </cell>
          <cell r="F391">
            <v>600</v>
          </cell>
          <cell r="G391">
            <v>600</v>
          </cell>
          <cell r="H391">
            <v>0</v>
          </cell>
        </row>
        <row r="392">
          <cell r="A392">
            <v>15</v>
          </cell>
          <cell r="B392" t="str">
            <v>Escalera Metalica 2</v>
          </cell>
          <cell r="C392">
            <v>1</v>
          </cell>
          <cell r="D392">
            <v>0</v>
          </cell>
          <cell r="E392" t="str">
            <v>Ud</v>
          </cell>
          <cell r="F392" t="str">
            <v>Lbs</v>
          </cell>
          <cell r="G392">
            <v>32.993332815174291</v>
          </cell>
          <cell r="H392">
            <v>206953.73</v>
          </cell>
        </row>
        <row r="393">
          <cell r="F393">
            <v>0</v>
          </cell>
        </row>
        <row r="394">
          <cell r="A394" t="str">
            <v>0.016</v>
          </cell>
          <cell r="B394" t="str">
            <v>Análisis de Costo Unitario de 507 m2 de Losa Metaldeck :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</row>
        <row r="395">
          <cell r="A395" t="str">
            <v>a)</v>
          </cell>
          <cell r="B395" t="str">
            <v>Materiales: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</row>
        <row r="396">
          <cell r="A396">
            <v>0</v>
          </cell>
          <cell r="B396" t="str">
            <v>Metaldeck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</row>
        <row r="397">
          <cell r="A397">
            <v>0</v>
          </cell>
          <cell r="B397" t="str">
            <v>Metaldeck Cal. 22 - 2'</v>
          </cell>
          <cell r="C397">
            <v>2726.5393055376271</v>
          </cell>
          <cell r="D397">
            <v>7.7275417209266925E-5</v>
          </cell>
          <cell r="E397" t="str">
            <v>pl</v>
          </cell>
          <cell r="F397">
            <v>127</v>
          </cell>
          <cell r="G397">
            <v>346297.25</v>
          </cell>
          <cell r="H397">
            <v>0</v>
          </cell>
        </row>
        <row r="398">
          <cell r="A398">
            <v>0</v>
          </cell>
          <cell r="B398" t="str">
            <v>Conector Cortante ø 3/4'' p/Studs</v>
          </cell>
          <cell r="C398">
            <v>300</v>
          </cell>
          <cell r="D398">
            <v>0</v>
          </cell>
          <cell r="E398" t="str">
            <v>Ud</v>
          </cell>
          <cell r="F398">
            <v>45</v>
          </cell>
          <cell r="G398">
            <v>13500</v>
          </cell>
          <cell r="H398">
            <v>0</v>
          </cell>
        </row>
        <row r="399">
          <cell r="A399">
            <v>0</v>
          </cell>
          <cell r="B399" t="str">
            <v>Malla Electrosoldad D2.9XD2.9 - 150 x 150</v>
          </cell>
          <cell r="C399">
            <v>5.2806249999999997</v>
          </cell>
          <cell r="D399">
            <v>4.154337791454616E-2</v>
          </cell>
          <cell r="E399" t="str">
            <v>Rollo</v>
          </cell>
          <cell r="F399">
            <v>11860.17</v>
          </cell>
          <cell r="G399">
            <v>65230.94</v>
          </cell>
          <cell r="H399">
            <v>0</v>
          </cell>
        </row>
        <row r="400">
          <cell r="A400">
            <v>0</v>
          </cell>
          <cell r="B400" t="str">
            <v>Hormigón Industrial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</row>
        <row r="401">
          <cell r="A401">
            <v>0</v>
          </cell>
          <cell r="B401" t="str">
            <v>Hormigón Industrial f'c 210 kg/cm² @ 28d</v>
          </cell>
          <cell r="C401">
            <v>50.694000000000003</v>
          </cell>
          <cell r="D401">
            <v>1.1046672190002246E-3</v>
          </cell>
          <cell r="E401" t="str">
            <v>m3</v>
          </cell>
          <cell r="F401">
            <v>6134.26</v>
          </cell>
          <cell r="G401">
            <v>311313.7</v>
          </cell>
          <cell r="H401">
            <v>0</v>
          </cell>
        </row>
        <row r="402">
          <cell r="A402" t="str">
            <v>b)</v>
          </cell>
          <cell r="B402" t="str">
            <v>Mano de Obra: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</row>
        <row r="403">
          <cell r="A403">
            <v>0</v>
          </cell>
          <cell r="B403" t="str">
            <v>MO-1077-8 [8] Coloc. acero malla electrosoldada</v>
          </cell>
          <cell r="C403">
            <v>22.442656249999999</v>
          </cell>
          <cell r="D403">
            <v>2.5551231263011096E-3</v>
          </cell>
          <cell r="E403" t="str">
            <v>qq</v>
          </cell>
          <cell r="F403">
            <v>419.57</v>
          </cell>
          <cell r="G403">
            <v>9440.33</v>
          </cell>
          <cell r="H403">
            <v>0</v>
          </cell>
        </row>
        <row r="404">
          <cell r="A404">
            <v>0</v>
          </cell>
          <cell r="B404" t="str">
            <v>MO-1001-3 [MA] Maestro de área (MA)</v>
          </cell>
          <cell r="C404">
            <v>33.795999999999999</v>
          </cell>
          <cell r="D404">
            <v>7.9060729495115294E-4</v>
          </cell>
          <cell r="E404" t="str">
            <v>Día</v>
          </cell>
          <cell r="F404">
            <v>1495</v>
          </cell>
          <cell r="G404">
            <v>50564.97</v>
          </cell>
          <cell r="H404">
            <v>0</v>
          </cell>
        </row>
        <row r="405">
          <cell r="A405">
            <v>0</v>
          </cell>
          <cell r="B405" t="str">
            <v>MO-1001-7 [TC] Técnico calificado (TC)</v>
          </cell>
          <cell r="C405">
            <v>67.591999999999999</v>
          </cell>
          <cell r="D405">
            <v>5.2642160376717298E-4</v>
          </cell>
          <cell r="E405" t="str">
            <v>Día</v>
          </cell>
          <cell r="F405">
            <v>545.1</v>
          </cell>
          <cell r="G405">
            <v>36863.79</v>
          </cell>
          <cell r="H405">
            <v>0</v>
          </cell>
        </row>
        <row r="406">
          <cell r="A406">
            <v>0</v>
          </cell>
          <cell r="B406" t="str">
            <v>MO-1001-8 [TNC] Técnico no calificado o PEON (TNC)</v>
          </cell>
          <cell r="C406">
            <v>202.77600000000001</v>
          </cell>
          <cell r="D406">
            <v>9.4377998022198814E-5</v>
          </cell>
          <cell r="E406" t="str">
            <v>Día</v>
          </cell>
          <cell r="F406">
            <v>497.95</v>
          </cell>
          <cell r="G406">
            <v>100981.84</v>
          </cell>
          <cell r="H406">
            <v>0</v>
          </cell>
        </row>
        <row r="407">
          <cell r="A407" t="str">
            <v>c)</v>
          </cell>
          <cell r="B407" t="str">
            <v>Herramientas, Servicios: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</row>
        <row r="408">
          <cell r="A408">
            <v>0</v>
          </cell>
          <cell r="B408" t="str">
            <v>Herramientas y equipos</v>
          </cell>
          <cell r="C408">
            <v>1</v>
          </cell>
          <cell r="D408">
            <v>0</v>
          </cell>
          <cell r="E408" t="str">
            <v>m2</v>
          </cell>
          <cell r="F408">
            <v>14947.09</v>
          </cell>
          <cell r="G408">
            <v>14947.09</v>
          </cell>
          <cell r="H408">
            <v>0</v>
          </cell>
        </row>
        <row r="409">
          <cell r="A409">
            <v>16</v>
          </cell>
          <cell r="B409" t="str">
            <v>Losa Metaldeck</v>
          </cell>
          <cell r="C409">
            <v>506.94</v>
          </cell>
          <cell r="D409">
            <v>0</v>
          </cell>
          <cell r="E409" t="str">
            <v>m2</v>
          </cell>
          <cell r="F409">
            <v>0</v>
          </cell>
          <cell r="G409">
            <v>0</v>
          </cell>
          <cell r="H409">
            <v>1872.29</v>
          </cell>
        </row>
        <row r="410">
          <cell r="F410">
            <v>0</v>
          </cell>
        </row>
        <row r="411">
          <cell r="A411" t="str">
            <v>0.017</v>
          </cell>
          <cell r="B411" t="str">
            <v>Análisis de Costo Unitario de 515 m2 de Colocación Aluzinc en Paredes h= 4,31 m 2do. Nivel :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</row>
        <row r="412">
          <cell r="A412" t="str">
            <v>a)</v>
          </cell>
          <cell r="B412" t="str">
            <v>Materiales: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</row>
        <row r="413">
          <cell r="A413">
            <v>0</v>
          </cell>
          <cell r="B413" t="str">
            <v>Aluzinc Cal. 26 - 42'' x 20' USG</v>
          </cell>
          <cell r="C413">
            <v>79.240833084840773</v>
          </cell>
          <cell r="D413">
            <v>4.3210845118823782E-4</v>
          </cell>
          <cell r="E413" t="str">
            <v>Ud</v>
          </cell>
          <cell r="F413">
            <v>1980</v>
          </cell>
          <cell r="G413">
            <v>156964.65</v>
          </cell>
          <cell r="H413">
            <v>0</v>
          </cell>
        </row>
        <row r="414">
          <cell r="A414">
            <v>0</v>
          </cell>
          <cell r="B414" t="str">
            <v xml:space="preserve">Tornillo Autotaladrante 8mm x 35 </v>
          </cell>
          <cell r="C414">
            <v>4637.88</v>
          </cell>
          <cell r="D414">
            <v>9.4115758964510497E-6</v>
          </cell>
          <cell r="E414" t="str">
            <v>Ud</v>
          </cell>
          <cell r="F414">
            <v>15</v>
          </cell>
          <cell r="G414">
            <v>69568.850000000006</v>
          </cell>
          <cell r="H414">
            <v>0</v>
          </cell>
        </row>
        <row r="415">
          <cell r="A415" t="str">
            <v>b)</v>
          </cell>
          <cell r="B415" t="str">
            <v>Mano de Obra: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</row>
        <row r="416">
          <cell r="A416">
            <v>0</v>
          </cell>
          <cell r="B416" t="str">
            <v>MO-1001-8 [TNC] Técnico no calificado o PEON (TNC)</v>
          </cell>
          <cell r="C416">
            <v>16</v>
          </cell>
          <cell r="D416">
            <v>9.4377998022198814E-5</v>
          </cell>
          <cell r="E416" t="str">
            <v>Día</v>
          </cell>
          <cell r="F416">
            <v>497.95</v>
          </cell>
          <cell r="G416">
            <v>7967.95</v>
          </cell>
          <cell r="H416">
            <v>0</v>
          </cell>
        </row>
        <row r="417">
          <cell r="A417">
            <v>0</v>
          </cell>
          <cell r="B417" t="str">
            <v>MO-1001-3 [MA] Maestro de área (MA)</v>
          </cell>
          <cell r="C417">
            <v>34.354666666666667</v>
          </cell>
          <cell r="D417">
            <v>7.9060729495115294E-4</v>
          </cell>
          <cell r="E417" t="str">
            <v>Día</v>
          </cell>
          <cell r="F417">
            <v>1495</v>
          </cell>
          <cell r="G417">
            <v>51400.83</v>
          </cell>
          <cell r="H417">
            <v>0</v>
          </cell>
        </row>
        <row r="418">
          <cell r="A418">
            <v>0</v>
          </cell>
          <cell r="B418" t="str">
            <v>MO-1001-7 [TC] Técnico calificado (TC)</v>
          </cell>
          <cell r="C418">
            <v>68.709333333333333</v>
          </cell>
          <cell r="D418">
            <v>5.2642160376717298E-4</v>
          </cell>
          <cell r="E418" t="str">
            <v>Día</v>
          </cell>
          <cell r="F418">
            <v>545.1</v>
          </cell>
          <cell r="G418">
            <v>37473.17</v>
          </cell>
          <cell r="H418">
            <v>0</v>
          </cell>
        </row>
        <row r="419">
          <cell r="A419">
            <v>0</v>
          </cell>
          <cell r="B419" t="str">
            <v>MO-1001-8 [TNC] Técnico no calificado o PEON (TNC)</v>
          </cell>
          <cell r="C419">
            <v>206.12800000000004</v>
          </cell>
          <cell r="D419">
            <v>9.4377998022198814E-5</v>
          </cell>
          <cell r="E419" t="str">
            <v>Día</v>
          </cell>
          <cell r="F419">
            <v>497.95</v>
          </cell>
          <cell r="G419">
            <v>102651.12</v>
          </cell>
          <cell r="H419">
            <v>0</v>
          </cell>
        </row>
        <row r="420">
          <cell r="A420" t="str">
            <v>c)</v>
          </cell>
          <cell r="B420" t="str">
            <v>Herramientas, Servicios: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</row>
        <row r="421">
          <cell r="A421">
            <v>0</v>
          </cell>
          <cell r="B421" t="str">
            <v>Herramientas y equipos</v>
          </cell>
          <cell r="C421">
            <v>1</v>
          </cell>
          <cell r="D421">
            <v>0</v>
          </cell>
          <cell r="E421" t="str">
            <v>m2</v>
          </cell>
          <cell r="F421">
            <v>6816.43</v>
          </cell>
          <cell r="G421">
            <v>6816.43</v>
          </cell>
          <cell r="H421">
            <v>0</v>
          </cell>
        </row>
        <row r="422">
          <cell r="A422">
            <v>17</v>
          </cell>
          <cell r="B422" t="str">
            <v>Colocación Aluzinc en Paredes h= 4,31 m 2do. Nivel</v>
          </cell>
          <cell r="C422">
            <v>515.32000000000005</v>
          </cell>
          <cell r="D422">
            <v>0</v>
          </cell>
          <cell r="E422" t="str">
            <v>m2</v>
          </cell>
          <cell r="F422">
            <v>0</v>
          </cell>
          <cell r="G422">
            <v>0</v>
          </cell>
          <cell r="H422">
            <v>839.95</v>
          </cell>
        </row>
        <row r="423">
          <cell r="F423">
            <v>0</v>
          </cell>
        </row>
        <row r="424">
          <cell r="A424" t="str">
            <v>0.018</v>
          </cell>
          <cell r="B424" t="str">
            <v>Análisis de Costo Unitario de 011 m2 de Colocación Aluzinc translucido en Paredes 2do. Nivel :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</row>
        <row r="425">
          <cell r="A425" t="str">
            <v>a)</v>
          </cell>
          <cell r="B425" t="str">
            <v>Materiales: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</row>
        <row r="426">
          <cell r="A426">
            <v>0</v>
          </cell>
          <cell r="B426" t="str">
            <v>Aluzinc Traslucidos 36'' x 10 .5'</v>
          </cell>
          <cell r="C426">
            <v>3.5982214821572498</v>
          </cell>
          <cell r="D426">
            <v>3.7604469890840614E-3</v>
          </cell>
          <cell r="E426" t="str">
            <v>Ud</v>
          </cell>
          <cell r="F426">
            <v>4720</v>
          </cell>
          <cell r="G426">
            <v>17047.47</v>
          </cell>
          <cell r="H426">
            <v>0</v>
          </cell>
        </row>
        <row r="427">
          <cell r="A427">
            <v>0</v>
          </cell>
          <cell r="B427" t="str">
            <v xml:space="preserve">Tornillo Autotaladrante 8mm x 35 </v>
          </cell>
          <cell r="C427">
            <v>94.77</v>
          </cell>
          <cell r="D427">
            <v>9.4115758964510497E-6</v>
          </cell>
          <cell r="E427" t="str">
            <v>Ud</v>
          </cell>
          <cell r="F427">
            <v>15</v>
          </cell>
          <cell r="G427">
            <v>1421.56</v>
          </cell>
          <cell r="H427">
            <v>0</v>
          </cell>
        </row>
        <row r="428">
          <cell r="A428" t="str">
            <v>b)</v>
          </cell>
          <cell r="B428" t="str">
            <v>Mano de Obra: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</row>
        <row r="429">
          <cell r="A429">
            <v>0</v>
          </cell>
          <cell r="B429" t="str">
            <v>MO-1001-8 [TNC] Técnico no calificado o PEON (TNC)</v>
          </cell>
          <cell r="C429">
            <v>0.5</v>
          </cell>
          <cell r="D429">
            <v>9.4377998022198814E-5</v>
          </cell>
          <cell r="E429" t="str">
            <v>Día</v>
          </cell>
          <cell r="F429">
            <v>497.95</v>
          </cell>
          <cell r="G429">
            <v>249</v>
          </cell>
          <cell r="H429">
            <v>0</v>
          </cell>
        </row>
        <row r="430">
          <cell r="A430">
            <v>0</v>
          </cell>
          <cell r="B430" t="str">
            <v>MO-1001-3 [MA] Maestro de área (MA)</v>
          </cell>
          <cell r="C430">
            <v>0.70199999999999996</v>
          </cell>
          <cell r="D430">
            <v>7.9060729495115294E-4</v>
          </cell>
          <cell r="E430" t="str">
            <v>Día</v>
          </cell>
          <cell r="F430">
            <v>1495</v>
          </cell>
          <cell r="G430">
            <v>1050.32</v>
          </cell>
          <cell r="H430">
            <v>0</v>
          </cell>
        </row>
        <row r="431">
          <cell r="A431">
            <v>0</v>
          </cell>
          <cell r="B431" t="str">
            <v>MO-1001-7 [TC] Técnico calificado (TC)</v>
          </cell>
          <cell r="C431">
            <v>1.4039999999999999</v>
          </cell>
          <cell r="D431">
            <v>5.2642160376717298E-4</v>
          </cell>
          <cell r="E431" t="str">
            <v>Día</v>
          </cell>
          <cell r="F431">
            <v>545.1</v>
          </cell>
          <cell r="G431">
            <v>765.72</v>
          </cell>
          <cell r="H431">
            <v>0</v>
          </cell>
        </row>
        <row r="432">
          <cell r="A432">
            <v>0</v>
          </cell>
          <cell r="B432" t="str">
            <v>MO-1001-8 [TNC] Técnico no calificado o PEON (TNC)</v>
          </cell>
          <cell r="C432">
            <v>4.2119999999999997</v>
          </cell>
          <cell r="D432">
            <v>9.4377998022198814E-5</v>
          </cell>
          <cell r="E432" t="str">
            <v>Día</v>
          </cell>
          <cell r="F432">
            <v>497.95</v>
          </cell>
          <cell r="G432">
            <v>2097.56</v>
          </cell>
          <cell r="H432">
            <v>0</v>
          </cell>
        </row>
        <row r="433">
          <cell r="A433" t="str">
            <v>c)</v>
          </cell>
          <cell r="B433" t="str">
            <v>Herramientas, Servicios: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</row>
        <row r="434">
          <cell r="A434">
            <v>0</v>
          </cell>
          <cell r="B434" t="str">
            <v>Herramientas y equipos</v>
          </cell>
          <cell r="C434">
            <v>1</v>
          </cell>
          <cell r="D434">
            <v>0</v>
          </cell>
          <cell r="E434" t="str">
            <v>m2</v>
          </cell>
          <cell r="F434">
            <v>362.11</v>
          </cell>
          <cell r="G434">
            <v>362.11</v>
          </cell>
          <cell r="H434">
            <v>0</v>
          </cell>
        </row>
        <row r="435">
          <cell r="A435">
            <v>18</v>
          </cell>
          <cell r="B435" t="str">
            <v>Colocación Aluzinc translucido en Paredes 2do. Nivel</v>
          </cell>
          <cell r="C435">
            <v>10.53</v>
          </cell>
          <cell r="D435">
            <v>0</v>
          </cell>
          <cell r="E435" t="str">
            <v>m2</v>
          </cell>
          <cell r="F435">
            <v>0</v>
          </cell>
          <cell r="G435">
            <v>0</v>
          </cell>
          <cell r="H435">
            <v>2183.64</v>
          </cell>
        </row>
        <row r="436">
          <cell r="F436">
            <v>0</v>
          </cell>
        </row>
        <row r="437">
          <cell r="A437" t="str">
            <v>0.019</v>
          </cell>
          <cell r="B437" t="str">
            <v>Análisis de Costo Unitario de 020 Ud de Colocación Correas del Techumbre Aluzinc :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</row>
        <row r="438">
          <cell r="A438" t="str">
            <v>a)</v>
          </cell>
          <cell r="B438" t="str">
            <v>Materiales: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</row>
        <row r="439">
          <cell r="A439">
            <v>0</v>
          </cell>
          <cell r="B439" t="str">
            <v>Correa Z 2 1/2" x 8" x 3/32"</v>
          </cell>
          <cell r="C439">
            <v>2112.8608923884512</v>
          </cell>
          <cell r="D439">
            <v>6.5838509316862843E-5</v>
          </cell>
          <cell r="E439" t="str">
            <v>pl</v>
          </cell>
          <cell r="F439">
            <v>95</v>
          </cell>
          <cell r="G439">
            <v>200735</v>
          </cell>
          <cell r="H439">
            <v>0</v>
          </cell>
        </row>
        <row r="440">
          <cell r="A440">
            <v>0</v>
          </cell>
          <cell r="B440" t="str">
            <v>Tensor ø 1/2" - 20'</v>
          </cell>
          <cell r="C440">
            <v>100</v>
          </cell>
          <cell r="D440">
            <v>0</v>
          </cell>
          <cell r="E440" t="str">
            <v>pl</v>
          </cell>
          <cell r="F440">
            <v>340</v>
          </cell>
          <cell r="G440">
            <v>34000</v>
          </cell>
          <cell r="H440">
            <v>0</v>
          </cell>
        </row>
        <row r="441">
          <cell r="A441">
            <v>0</v>
          </cell>
          <cell r="B441" t="str">
            <v xml:space="preserve">Tornillo Autotaladrante 8mm x 35 </v>
          </cell>
          <cell r="C441">
            <v>316.92913385826773</v>
          </cell>
          <cell r="D441">
            <v>9.4115758964510497E-6</v>
          </cell>
          <cell r="E441" t="str">
            <v>Ud</v>
          </cell>
          <cell r="F441">
            <v>15</v>
          </cell>
          <cell r="G441">
            <v>4753.9799999999996</v>
          </cell>
          <cell r="H441">
            <v>0</v>
          </cell>
        </row>
        <row r="442">
          <cell r="A442" t="str">
            <v>b)</v>
          </cell>
          <cell r="B442" t="str">
            <v>Mano de Obra: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</row>
        <row r="443">
          <cell r="A443">
            <v>0</v>
          </cell>
          <cell r="B443" t="str">
            <v>MO-1001-8 [TNC] Técnico no calificado o PEON (TNC)</v>
          </cell>
          <cell r="C443">
            <v>16</v>
          </cell>
          <cell r="D443">
            <v>9.4377998022198814E-5</v>
          </cell>
          <cell r="E443" t="str">
            <v>Día</v>
          </cell>
          <cell r="F443">
            <v>497.95</v>
          </cell>
          <cell r="G443">
            <v>7967.95</v>
          </cell>
          <cell r="H443">
            <v>0</v>
          </cell>
        </row>
        <row r="444">
          <cell r="A444">
            <v>0</v>
          </cell>
          <cell r="B444" t="str">
            <v>MO-1001-3 [MA] Maestro de área (MA)</v>
          </cell>
          <cell r="C444">
            <v>1.3333333333333333</v>
          </cell>
          <cell r="D444">
            <v>7.9060729495115294E-4</v>
          </cell>
          <cell r="E444" t="str">
            <v>Día</v>
          </cell>
          <cell r="F444">
            <v>1495</v>
          </cell>
          <cell r="G444">
            <v>1994.91</v>
          </cell>
          <cell r="H444">
            <v>0</v>
          </cell>
        </row>
        <row r="445">
          <cell r="A445">
            <v>0</v>
          </cell>
          <cell r="B445" t="str">
            <v>MO-1001-7 [TC] Técnico calificado (TC)</v>
          </cell>
          <cell r="C445">
            <v>2.6666666666666665</v>
          </cell>
          <cell r="D445">
            <v>5.2642160376717298E-4</v>
          </cell>
          <cell r="E445" t="str">
            <v>Día</v>
          </cell>
          <cell r="F445">
            <v>545.1</v>
          </cell>
          <cell r="G445">
            <v>1454.37</v>
          </cell>
          <cell r="H445">
            <v>0</v>
          </cell>
        </row>
        <row r="446">
          <cell r="A446">
            <v>0</v>
          </cell>
          <cell r="B446" t="str">
            <v>MO-1001-8 [TNC] Técnico no calificado o PEON (TNC)</v>
          </cell>
          <cell r="C446">
            <v>8</v>
          </cell>
          <cell r="D446">
            <v>9.4377998022198814E-5</v>
          </cell>
          <cell r="E446" t="str">
            <v>Día</v>
          </cell>
          <cell r="F446">
            <v>497.95</v>
          </cell>
          <cell r="G446">
            <v>3983.98</v>
          </cell>
          <cell r="H446">
            <v>0</v>
          </cell>
        </row>
        <row r="447">
          <cell r="A447" t="str">
            <v>c)</v>
          </cell>
          <cell r="B447" t="str">
            <v>Herramientas, Servicios: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</row>
        <row r="448">
          <cell r="A448">
            <v>0</v>
          </cell>
          <cell r="B448" t="str">
            <v>Herramientas y equipos</v>
          </cell>
          <cell r="C448">
            <v>1</v>
          </cell>
          <cell r="D448">
            <v>0</v>
          </cell>
          <cell r="E448" t="str">
            <v>Ud</v>
          </cell>
          <cell r="F448">
            <v>4078.24</v>
          </cell>
          <cell r="G448">
            <v>4078.24</v>
          </cell>
          <cell r="H448">
            <v>0</v>
          </cell>
        </row>
        <row r="449">
          <cell r="A449">
            <v>19</v>
          </cell>
          <cell r="B449" t="str">
            <v>Colocación Correas del Techumbre Aluzinc</v>
          </cell>
          <cell r="C449">
            <v>20</v>
          </cell>
          <cell r="D449">
            <v>0</v>
          </cell>
          <cell r="E449" t="str">
            <v>Ud</v>
          </cell>
          <cell r="F449">
            <v>0</v>
          </cell>
          <cell r="G449">
            <v>0</v>
          </cell>
          <cell r="H449">
            <v>12948.42</v>
          </cell>
        </row>
        <row r="450">
          <cell r="F450">
            <v>0</v>
          </cell>
        </row>
        <row r="451">
          <cell r="A451" t="str">
            <v>0.020</v>
          </cell>
          <cell r="B451" t="str">
            <v>Análisis de Costo Unitario de 880 m2 de Colocación Techumbre de Aluzinc :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CTOR D9T"/>
      <sheetName val="TRACTOR D8T "/>
      <sheetName val="TRACTOR D6R"/>
      <sheetName val="PALA 950G"/>
      <sheetName val="Motoniveladora 140H"/>
      <sheetName val="Compactador CS533E"/>
      <sheetName val="Excavadora Cat. 325C"/>
      <sheetName val="Resumen Precio Equipos"/>
      <sheetName val="Comparacion precios unitarios"/>
      <sheetName val="Detalle Partidas"/>
      <sheetName val="Observaciones "/>
      <sheetName val="P.U. Samana"/>
      <sheetName val="BASICO"/>
      <sheetName val="Listado Equipos Propios"/>
      <sheetName val="Materiales"/>
      <sheetName val="O.M. y Salarios"/>
      <sheetName val="Posesion Camion"/>
      <sheetName val="Posesion Camion Empirico OK"/>
      <sheetName val="Posesion RM 250 Julio"/>
      <sheetName val="TRACTOR D7H"/>
      <sheetName val="PALA 950E"/>
      <sheetName val="GRADER 12G"/>
      <sheetName val="Modelo de P.U."/>
      <sheetName val="Costo Horario D9N"/>
      <sheetName val="Determinación de Rendimientos"/>
      <sheetName val="Determinación de Rendimient (2)"/>
      <sheetName val="Determinación de Rendimient (3)"/>
      <sheetName val="P.U. Excavación Roca con Ripper"/>
      <sheetName val="ANALISIS HORMIGON ARMADO"/>
      <sheetName val="LISTA DE MATERIALES"/>
      <sheetName val="Mat"/>
      <sheetName val="Cubicacion"/>
      <sheetName val="ANALISIS"/>
      <sheetName val="Insumos materiales"/>
      <sheetName val="Costos Mano de Obra"/>
      <sheetName val="Ana. Horm mexc mort"/>
      <sheetName val="R.A.U."/>
      <sheetName val="Insumos"/>
      <sheetName val="M.O."/>
      <sheetName val="qqVgas"/>
      <sheetName val="insumo"/>
      <sheetName val="mezcla"/>
      <sheetName val="OBRAMANO"/>
      <sheetName val="EQUIPOS"/>
      <sheetName val="Precio"/>
      <sheetName val="TRACTOR_D9T"/>
      <sheetName val="TRACTOR_D8T_"/>
      <sheetName val="TRACTOR_D6R"/>
      <sheetName val="PALA_950G"/>
      <sheetName val="Motoniveladora_140H"/>
      <sheetName val="Compactador_CS533E"/>
      <sheetName val="Excavadora_Cat__325C"/>
      <sheetName val="Resumen_Precio_Equipos"/>
      <sheetName val="Comparacion_precios_unitarios"/>
      <sheetName val="Detalle_Partidas"/>
      <sheetName val="Observaciones_"/>
      <sheetName val="P_U__Samana"/>
      <sheetName val="Listado_Equipos_Propios"/>
      <sheetName val="O_M__y_Salarios"/>
      <sheetName val="Posesion_Camion"/>
      <sheetName val="Posesion_Camion_Empirico_OK"/>
      <sheetName val="Posesion_RM_250_Julio"/>
      <sheetName val="TRACTOR_D7H"/>
      <sheetName val="PALA_950E"/>
      <sheetName val="GRADER_12G"/>
      <sheetName val="Modelo_de_P_U_"/>
      <sheetName val="Costo_Horario_D9N"/>
      <sheetName val="Determinación_de_Rendimientos"/>
      <sheetName val="Determinación_de_Rendimient_(2)"/>
      <sheetName val="Determinación_de_Rendimient_(3)"/>
      <sheetName val="P_U__Excavación_Roca_con_Ripper"/>
      <sheetName val="ANALISIS_HORMIGON_ARMADO"/>
      <sheetName val="LISTA_DE_MATERIALES"/>
      <sheetName val="Insumos_materiales"/>
      <sheetName val="Costos_Mano_de_Obra"/>
      <sheetName val="Ana__Horm_mexc_mort"/>
      <sheetName val="TRACTOR_D9T1"/>
      <sheetName val="TRACTOR_D8T_1"/>
      <sheetName val="TRACTOR_D6R1"/>
      <sheetName val="PALA_950G1"/>
      <sheetName val="Motoniveladora_140H1"/>
      <sheetName val="Compactador_CS533E1"/>
      <sheetName val="Excavadora_Cat__325C1"/>
      <sheetName val="Resumen_Precio_Equipos1"/>
      <sheetName val="Comparacion_precios_unitarios1"/>
      <sheetName val="Detalle_Partidas1"/>
      <sheetName val="Observaciones_1"/>
      <sheetName val="P_U__Samana1"/>
      <sheetName val="Listado_Equipos_Propios1"/>
      <sheetName val="O_M__y_Salarios1"/>
      <sheetName val="Posesion_Camion1"/>
      <sheetName val="Posesion_Camion_Empirico_OK1"/>
      <sheetName val="Posesion_RM_250_Julio1"/>
      <sheetName val="TRACTOR_D7H1"/>
      <sheetName val="PALA_950E1"/>
      <sheetName val="GRADER_12G1"/>
      <sheetName val="Modelo_de_P_U_1"/>
      <sheetName val="Costo_Horario_D9N1"/>
      <sheetName val="Determinación_de_Rendimientos1"/>
      <sheetName val="Determinación_de_Rendimient_(21"/>
      <sheetName val="Determinación_de_Rendimient_(31"/>
      <sheetName val="P_U__Excavación_Roca_con_Rippe1"/>
      <sheetName val="ANALISIS_HORMIGON_ARMADO1"/>
      <sheetName val="LISTA_DE_MATERIALES1"/>
      <sheetName val="Insumos_materiales1"/>
      <sheetName val="Costos_Mano_de_Obra1"/>
      <sheetName val="Ana__Horm_mexc_mort1"/>
      <sheetName val="TRACTOR_D9T2"/>
      <sheetName val="TRACTOR_D8T_2"/>
      <sheetName val="TRACTOR_D6R2"/>
      <sheetName val="PALA_950G2"/>
      <sheetName val="Motoniveladora_140H2"/>
      <sheetName val="Compactador_CS533E2"/>
      <sheetName val="Excavadora_Cat__325C2"/>
      <sheetName val="Resumen_Precio_Equipos2"/>
      <sheetName val="Comparacion_precios_unitarios2"/>
      <sheetName val="Detalle_Partidas2"/>
      <sheetName val="Observaciones_2"/>
      <sheetName val="P_U__Samana2"/>
      <sheetName val="Listado_Equipos_Propios2"/>
      <sheetName val="O_M__y_Salarios2"/>
      <sheetName val="Posesion_Camion2"/>
      <sheetName val="Posesion_Camion_Empirico_OK2"/>
      <sheetName val="Posesion_RM_250_Julio2"/>
      <sheetName val="TRACTOR_D7H2"/>
      <sheetName val="PALA_950E2"/>
      <sheetName val="GRADER_12G2"/>
      <sheetName val="Modelo_de_P_U_2"/>
      <sheetName val="Costo_Horario_D9N2"/>
      <sheetName val="Determinación_de_Rendimientos2"/>
      <sheetName val="Determinación_de_Rendimient_(22"/>
      <sheetName val="Determinación_de_Rendimient_(32"/>
      <sheetName val="P_U__Excavación_Roca_con_Rippe2"/>
      <sheetName val="ANALISIS_HORMIGON_ARMADO2"/>
      <sheetName val="LISTA_DE_MATERIALES2"/>
      <sheetName val="Insumos_materiales2"/>
      <sheetName val="Costos_Mano_de_Obra2"/>
      <sheetName val="Ana__Horm_mexc_mort2"/>
      <sheetName val="TRACTOR_D9T3"/>
      <sheetName val="TRACTOR_D8T_3"/>
      <sheetName val="TRACTOR_D6R3"/>
      <sheetName val="PALA_950G3"/>
      <sheetName val="Motoniveladora_140H3"/>
      <sheetName val="Compactador_CS533E3"/>
      <sheetName val="Excavadora_Cat__325C3"/>
      <sheetName val="Resumen_Precio_Equipos3"/>
      <sheetName val="Comparacion_precios_unitarios3"/>
      <sheetName val="Detalle_Partidas3"/>
      <sheetName val="Observaciones_3"/>
      <sheetName val="P_U__Samana3"/>
      <sheetName val="Listado_Equipos_Propios3"/>
      <sheetName val="O_M__y_Salarios3"/>
      <sheetName val="Posesion_Camion3"/>
      <sheetName val="Posesion_Camion_Empirico_OK3"/>
      <sheetName val="Posesion_RM_250_Julio3"/>
      <sheetName val="TRACTOR_D7H3"/>
      <sheetName val="PALA_950E3"/>
      <sheetName val="GRADER_12G3"/>
      <sheetName val="Modelo_de_P_U_3"/>
      <sheetName val="Costo_Horario_D9N3"/>
      <sheetName val="Determinación_de_Rendimientos3"/>
      <sheetName val="Determinación_de_Rendimient_(23"/>
      <sheetName val="Determinación_de_Rendimient_(33"/>
      <sheetName val="P_U__Excavación_Roca_con_Rippe3"/>
      <sheetName val="ANALISIS_HORMIGON_ARMADO3"/>
      <sheetName val="LISTA_DE_MATERIALES3"/>
      <sheetName val="Insumos_materiales3"/>
      <sheetName val="Costos_Mano_de_Obra3"/>
      <sheetName val="Ana__Horm_mexc_mort3"/>
      <sheetName val="TRACTOR_D9T4"/>
      <sheetName val="TRACTOR_D8T_4"/>
      <sheetName val="TRACTOR_D6R4"/>
      <sheetName val="PALA_950G4"/>
      <sheetName val="Motoniveladora_140H4"/>
      <sheetName val="Compactador_CS533E4"/>
      <sheetName val="Excavadora_Cat__325C4"/>
      <sheetName val="Resumen_Precio_Equipos4"/>
      <sheetName val="Comparacion_precios_unitarios4"/>
      <sheetName val="Detalle_Partidas4"/>
      <sheetName val="Observaciones_4"/>
      <sheetName val="P_U__Samana4"/>
      <sheetName val="Listado_Equipos_Propios4"/>
      <sheetName val="O_M__y_Salarios4"/>
      <sheetName val="Posesion_Camion4"/>
      <sheetName val="Posesion_Camion_Empirico_OK4"/>
      <sheetName val="Posesion_RM_250_Julio4"/>
      <sheetName val="TRACTOR_D7H4"/>
      <sheetName val="PALA_950E4"/>
      <sheetName val="GRADER_12G4"/>
      <sheetName val="Modelo_de_P_U_4"/>
      <sheetName val="Costo_Horario_D9N4"/>
      <sheetName val="Determinación_de_Rendimientos4"/>
      <sheetName val="Determinación_de_Rendimient_(24"/>
      <sheetName val="Determinación_de_Rendimient_(34"/>
      <sheetName val="P_U__Excavación_Roca_con_Rippe4"/>
      <sheetName val="ANALISIS_HORMIGON_ARMADO4"/>
      <sheetName val="LISTA_DE_MATERIALES4"/>
      <sheetName val="Insumos_materiales4"/>
      <sheetName val="Costos_Mano_de_Obra4"/>
      <sheetName val="Ana__Horm_mexc_mort4"/>
      <sheetName val="TRACTOR_D9T5"/>
      <sheetName val="TRACTOR_D8T_5"/>
      <sheetName val="TRACTOR_D6R5"/>
      <sheetName val="PALA_950G5"/>
      <sheetName val="Motoniveladora_140H5"/>
      <sheetName val="Compactador_CS533E5"/>
      <sheetName val="Excavadora_Cat__325C5"/>
      <sheetName val="Resumen_Precio_Equipos5"/>
      <sheetName val="Comparacion_precios_unitarios5"/>
      <sheetName val="Detalle_Partidas5"/>
      <sheetName val="Observaciones_5"/>
      <sheetName val="P_U__Samana5"/>
      <sheetName val="Listado_Equipos_Propios5"/>
      <sheetName val="O_M__y_Salarios5"/>
      <sheetName val="Posesion_Camion5"/>
      <sheetName val="Posesion_Camion_Empirico_OK5"/>
      <sheetName val="Posesion_RM_250_Julio5"/>
      <sheetName val="TRACTOR_D7H5"/>
      <sheetName val="PALA_950E5"/>
      <sheetName val="GRADER_12G5"/>
      <sheetName val="Modelo_de_P_U_5"/>
      <sheetName val="Costo_Horario_D9N5"/>
      <sheetName val="Determinación_de_Rendimientos5"/>
      <sheetName val="Determinación_de_Rendimient_(25"/>
      <sheetName val="Determinación_de_Rendimient_(35"/>
      <sheetName val="P_U__Excavación_Roca_con_Rippe5"/>
      <sheetName val="ANALISIS_HORMIGON_ARMADO5"/>
      <sheetName val="LISTA_DE_MATERIALES5"/>
      <sheetName val="Insumos_materiales5"/>
      <sheetName val="Costos_Mano_de_Obra5"/>
      <sheetName val="Ana__Horm_mexc_mort5"/>
      <sheetName val="Sheet4"/>
      <sheetName val="Sheet5"/>
      <sheetName val="análisis de precios"/>
      <sheetName val="caseta de planta"/>
      <sheetName val="M.O y Rendimientos"/>
      <sheetName val="analprecvi"/>
      <sheetName val="GONZALO"/>
      <sheetName val="análisis"/>
      <sheetName val="a"/>
      <sheetName val="Anal. horm."/>
      <sheetName val="Cabañas simple Tipo 3"/>
      <sheetName val="Cabañas Vice Presidenciales"/>
      <sheetName val="Rendimientos OM"/>
      <sheetName val="MO"/>
      <sheetName val="Los Ángeles (Fase II)"/>
      <sheetName val="Ana"/>
      <sheetName val="I.HORMIGON"/>
      <sheetName val="Analisis Unitarios"/>
      <sheetName val="MOJornal"/>
    </sheetNames>
    <sheetDataSet>
      <sheetData sheetId="0">
        <row r="13">
          <cell r="I13">
            <v>5208.2</v>
          </cell>
        </row>
      </sheetData>
      <sheetData sheetId="1">
        <row r="13">
          <cell r="I13">
            <v>5208.2</v>
          </cell>
        </row>
      </sheetData>
      <sheetData sheetId="2">
        <row r="13">
          <cell r="I13">
            <v>5208.2</v>
          </cell>
        </row>
      </sheetData>
      <sheetData sheetId="3">
        <row r="13">
          <cell r="I13">
            <v>5208.2</v>
          </cell>
        </row>
      </sheetData>
      <sheetData sheetId="4">
        <row r="13">
          <cell r="I13">
            <v>5208.2</v>
          </cell>
        </row>
      </sheetData>
      <sheetData sheetId="5">
        <row r="13">
          <cell r="I13">
            <v>5208.2</v>
          </cell>
        </row>
      </sheetData>
      <sheetData sheetId="6">
        <row r="13">
          <cell r="I13">
            <v>5208.2</v>
          </cell>
        </row>
      </sheetData>
      <sheetData sheetId="7">
        <row r="13">
          <cell r="I13">
            <v>5208.2</v>
          </cell>
        </row>
      </sheetData>
      <sheetData sheetId="8">
        <row r="13">
          <cell r="I13">
            <v>5208.2</v>
          </cell>
        </row>
      </sheetData>
      <sheetData sheetId="9">
        <row r="13">
          <cell r="I13">
            <v>5208.2</v>
          </cell>
        </row>
      </sheetData>
      <sheetData sheetId="10">
        <row r="13">
          <cell r="I13">
            <v>5208.2</v>
          </cell>
        </row>
      </sheetData>
      <sheetData sheetId="11">
        <row r="13">
          <cell r="I13">
            <v>5208.2</v>
          </cell>
        </row>
      </sheetData>
      <sheetData sheetId="12">
        <row r="13">
          <cell r="I13">
            <v>5208.2</v>
          </cell>
        </row>
      </sheetData>
      <sheetData sheetId="13">
        <row r="13">
          <cell r="I13">
            <v>5208.2</v>
          </cell>
        </row>
      </sheetData>
      <sheetData sheetId="14">
        <row r="13">
          <cell r="I13">
            <v>5208.2</v>
          </cell>
        </row>
      </sheetData>
      <sheetData sheetId="15">
        <row r="13">
          <cell r="I13">
            <v>5208.2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3">
          <cell r="I13">
            <v>5208.2</v>
          </cell>
        </row>
      </sheetData>
      <sheetData sheetId="46">
        <row r="13">
          <cell r="I13">
            <v>5208.2</v>
          </cell>
        </row>
      </sheetData>
      <sheetData sheetId="47">
        <row r="13">
          <cell r="I13">
            <v>5208.2</v>
          </cell>
        </row>
      </sheetData>
      <sheetData sheetId="48">
        <row r="13">
          <cell r="I13">
            <v>5208.2</v>
          </cell>
        </row>
      </sheetData>
      <sheetData sheetId="49">
        <row r="13">
          <cell r="I13">
            <v>5208.2</v>
          </cell>
        </row>
      </sheetData>
      <sheetData sheetId="50">
        <row r="13">
          <cell r="I13">
            <v>5208.2</v>
          </cell>
        </row>
      </sheetData>
      <sheetData sheetId="51">
        <row r="13">
          <cell r="I13">
            <v>5208.2</v>
          </cell>
        </row>
      </sheetData>
      <sheetData sheetId="52">
        <row r="13">
          <cell r="I13">
            <v>5208.2</v>
          </cell>
        </row>
      </sheetData>
      <sheetData sheetId="53">
        <row r="13">
          <cell r="I13">
            <v>5208.2</v>
          </cell>
        </row>
      </sheetData>
      <sheetData sheetId="54">
        <row r="13">
          <cell r="I13">
            <v>5208.2</v>
          </cell>
        </row>
      </sheetData>
      <sheetData sheetId="55">
        <row r="13">
          <cell r="I13">
            <v>5208.2</v>
          </cell>
        </row>
      </sheetData>
      <sheetData sheetId="56">
        <row r="13">
          <cell r="I13">
            <v>5208.2</v>
          </cell>
        </row>
      </sheetData>
      <sheetData sheetId="57">
        <row r="13">
          <cell r="I13">
            <v>5208.2</v>
          </cell>
        </row>
      </sheetData>
      <sheetData sheetId="58">
        <row r="13">
          <cell r="I13">
            <v>5208.2</v>
          </cell>
        </row>
      </sheetData>
      <sheetData sheetId="59">
        <row r="13">
          <cell r="I13">
            <v>5208.2</v>
          </cell>
        </row>
      </sheetData>
      <sheetData sheetId="60">
        <row r="13">
          <cell r="I13">
            <v>5208.2</v>
          </cell>
        </row>
      </sheetData>
      <sheetData sheetId="61">
        <row r="13">
          <cell r="I13">
            <v>5208.2</v>
          </cell>
        </row>
      </sheetData>
      <sheetData sheetId="62">
        <row r="13">
          <cell r="I13">
            <v>5208.2</v>
          </cell>
        </row>
      </sheetData>
      <sheetData sheetId="63">
        <row r="13">
          <cell r="I13">
            <v>5208.2</v>
          </cell>
        </row>
      </sheetData>
      <sheetData sheetId="64">
        <row r="13">
          <cell r="I13">
            <v>5208.2</v>
          </cell>
        </row>
      </sheetData>
      <sheetData sheetId="65">
        <row r="13">
          <cell r="I13">
            <v>5208.2</v>
          </cell>
        </row>
      </sheetData>
      <sheetData sheetId="66">
        <row r="13">
          <cell r="I13">
            <v>5208.2</v>
          </cell>
        </row>
      </sheetData>
      <sheetData sheetId="67">
        <row r="13">
          <cell r="I13">
            <v>5208.2</v>
          </cell>
        </row>
      </sheetData>
      <sheetData sheetId="68">
        <row r="13">
          <cell r="I13">
            <v>5208.2</v>
          </cell>
        </row>
      </sheetData>
      <sheetData sheetId="69">
        <row r="13">
          <cell r="I13">
            <v>5208.2</v>
          </cell>
        </row>
      </sheetData>
      <sheetData sheetId="70">
        <row r="13">
          <cell r="I13">
            <v>5208.2</v>
          </cell>
        </row>
      </sheetData>
      <sheetData sheetId="71">
        <row r="13">
          <cell r="I13">
            <v>5208.2</v>
          </cell>
        </row>
      </sheetData>
      <sheetData sheetId="72">
        <row r="13">
          <cell r="I13">
            <v>5208.2</v>
          </cell>
        </row>
      </sheetData>
      <sheetData sheetId="73">
        <row r="13">
          <cell r="I13">
            <v>5208.2</v>
          </cell>
        </row>
      </sheetData>
      <sheetData sheetId="74">
        <row r="13">
          <cell r="I13">
            <v>5208.2</v>
          </cell>
        </row>
      </sheetData>
      <sheetData sheetId="75">
        <row r="13">
          <cell r="I13">
            <v>5208.2</v>
          </cell>
        </row>
      </sheetData>
      <sheetData sheetId="76">
        <row r="13">
          <cell r="I13">
            <v>5208.2</v>
          </cell>
        </row>
      </sheetData>
      <sheetData sheetId="77">
        <row r="13">
          <cell r="I13">
            <v>5208.2</v>
          </cell>
        </row>
      </sheetData>
      <sheetData sheetId="78">
        <row r="13">
          <cell r="I13">
            <v>5208.2</v>
          </cell>
        </row>
      </sheetData>
      <sheetData sheetId="79">
        <row r="13">
          <cell r="I13">
            <v>5208.2</v>
          </cell>
        </row>
      </sheetData>
      <sheetData sheetId="80">
        <row r="13">
          <cell r="I13">
            <v>5208.2</v>
          </cell>
        </row>
      </sheetData>
      <sheetData sheetId="81">
        <row r="13">
          <cell r="I13">
            <v>5208.2</v>
          </cell>
        </row>
      </sheetData>
      <sheetData sheetId="82">
        <row r="13">
          <cell r="I13">
            <v>5208.2</v>
          </cell>
        </row>
      </sheetData>
      <sheetData sheetId="83">
        <row r="13">
          <cell r="I13">
            <v>5208.2</v>
          </cell>
        </row>
      </sheetData>
      <sheetData sheetId="84">
        <row r="13">
          <cell r="I13">
            <v>5208.2</v>
          </cell>
        </row>
      </sheetData>
      <sheetData sheetId="85">
        <row r="13">
          <cell r="I13">
            <v>5208.2</v>
          </cell>
        </row>
      </sheetData>
      <sheetData sheetId="86">
        <row r="13">
          <cell r="I13">
            <v>5208.2</v>
          </cell>
        </row>
      </sheetData>
      <sheetData sheetId="87">
        <row r="13">
          <cell r="I13">
            <v>5208.2</v>
          </cell>
        </row>
      </sheetData>
      <sheetData sheetId="88">
        <row r="13">
          <cell r="I13">
            <v>5208.2</v>
          </cell>
        </row>
      </sheetData>
      <sheetData sheetId="89">
        <row r="13">
          <cell r="I13">
            <v>5208.2</v>
          </cell>
        </row>
      </sheetData>
      <sheetData sheetId="90">
        <row r="13">
          <cell r="I13">
            <v>5208.2</v>
          </cell>
        </row>
      </sheetData>
      <sheetData sheetId="91">
        <row r="13">
          <cell r="I13">
            <v>5208.2</v>
          </cell>
        </row>
      </sheetData>
      <sheetData sheetId="92">
        <row r="13">
          <cell r="I13">
            <v>5208.2</v>
          </cell>
        </row>
      </sheetData>
      <sheetData sheetId="93">
        <row r="13">
          <cell r="I13">
            <v>5208.2</v>
          </cell>
        </row>
      </sheetData>
      <sheetData sheetId="94"/>
      <sheetData sheetId="95"/>
      <sheetData sheetId="96"/>
      <sheetData sheetId="97"/>
      <sheetData sheetId="98"/>
      <sheetData sheetId="99"/>
      <sheetData sheetId="100">
        <row r="13">
          <cell r="I13">
            <v>5208.2</v>
          </cell>
        </row>
      </sheetData>
      <sheetData sheetId="101">
        <row r="13">
          <cell r="I13">
            <v>5208.2</v>
          </cell>
        </row>
      </sheetData>
      <sheetData sheetId="102">
        <row r="13">
          <cell r="I13">
            <v>5208.2</v>
          </cell>
        </row>
      </sheetData>
      <sheetData sheetId="103">
        <row r="13">
          <cell r="I13">
            <v>5208.2</v>
          </cell>
        </row>
      </sheetData>
      <sheetData sheetId="104">
        <row r="13">
          <cell r="I13">
            <v>5208.2</v>
          </cell>
        </row>
      </sheetData>
      <sheetData sheetId="105">
        <row r="13">
          <cell r="I13">
            <v>5208.2</v>
          </cell>
        </row>
      </sheetData>
      <sheetData sheetId="106">
        <row r="13">
          <cell r="I13">
            <v>5208.2</v>
          </cell>
        </row>
      </sheetData>
      <sheetData sheetId="107">
        <row r="13">
          <cell r="I13">
            <v>5208.2</v>
          </cell>
        </row>
      </sheetData>
      <sheetData sheetId="108">
        <row r="13">
          <cell r="I13">
            <v>5208.2</v>
          </cell>
        </row>
      </sheetData>
      <sheetData sheetId="109">
        <row r="13">
          <cell r="I13">
            <v>5208.2</v>
          </cell>
        </row>
      </sheetData>
      <sheetData sheetId="110">
        <row r="13">
          <cell r="I13">
            <v>5208.2</v>
          </cell>
        </row>
      </sheetData>
      <sheetData sheetId="111">
        <row r="13">
          <cell r="I13">
            <v>5208.2</v>
          </cell>
        </row>
      </sheetData>
      <sheetData sheetId="112">
        <row r="13">
          <cell r="I13">
            <v>5208.2</v>
          </cell>
        </row>
      </sheetData>
      <sheetData sheetId="113">
        <row r="13">
          <cell r="I13">
            <v>5208.2</v>
          </cell>
        </row>
      </sheetData>
      <sheetData sheetId="114">
        <row r="13">
          <cell r="I13">
            <v>5208.2</v>
          </cell>
        </row>
      </sheetData>
      <sheetData sheetId="115">
        <row r="13">
          <cell r="I13">
            <v>5208.2</v>
          </cell>
        </row>
      </sheetData>
      <sheetData sheetId="116">
        <row r="13">
          <cell r="I13">
            <v>5208.2</v>
          </cell>
        </row>
      </sheetData>
      <sheetData sheetId="117">
        <row r="13">
          <cell r="I13">
            <v>5208.2</v>
          </cell>
        </row>
      </sheetData>
      <sheetData sheetId="118">
        <row r="13">
          <cell r="I13">
            <v>5208.2</v>
          </cell>
        </row>
      </sheetData>
      <sheetData sheetId="119">
        <row r="13">
          <cell r="I13">
            <v>5208.2</v>
          </cell>
        </row>
      </sheetData>
      <sheetData sheetId="120">
        <row r="13">
          <cell r="I13">
            <v>5208.2</v>
          </cell>
        </row>
      </sheetData>
      <sheetData sheetId="121">
        <row r="13">
          <cell r="I13">
            <v>5208.2</v>
          </cell>
        </row>
      </sheetData>
      <sheetData sheetId="122">
        <row r="13">
          <cell r="I13">
            <v>5208.2</v>
          </cell>
        </row>
      </sheetData>
      <sheetData sheetId="123">
        <row r="13">
          <cell r="I13">
            <v>5208.2</v>
          </cell>
        </row>
      </sheetData>
      <sheetData sheetId="124">
        <row r="13">
          <cell r="I13">
            <v>5208.2</v>
          </cell>
        </row>
      </sheetData>
      <sheetData sheetId="125">
        <row r="13">
          <cell r="I13">
            <v>5208.2</v>
          </cell>
        </row>
      </sheetData>
      <sheetData sheetId="126"/>
      <sheetData sheetId="127"/>
      <sheetData sheetId="128"/>
      <sheetData sheetId="129"/>
      <sheetData sheetId="130"/>
      <sheetData sheetId="131">
        <row r="13">
          <cell r="I13">
            <v>5208.2</v>
          </cell>
        </row>
      </sheetData>
      <sheetData sheetId="132">
        <row r="13">
          <cell r="I13">
            <v>5208.2</v>
          </cell>
        </row>
      </sheetData>
      <sheetData sheetId="133">
        <row r="13">
          <cell r="I13">
            <v>5208.2</v>
          </cell>
        </row>
      </sheetData>
      <sheetData sheetId="134">
        <row r="13">
          <cell r="I13">
            <v>5208.2</v>
          </cell>
        </row>
      </sheetData>
      <sheetData sheetId="135">
        <row r="13">
          <cell r="I13">
            <v>5208.2</v>
          </cell>
        </row>
      </sheetData>
      <sheetData sheetId="136">
        <row r="13">
          <cell r="I13">
            <v>5208.2</v>
          </cell>
        </row>
      </sheetData>
      <sheetData sheetId="137">
        <row r="13">
          <cell r="I13">
            <v>5208.2</v>
          </cell>
        </row>
      </sheetData>
      <sheetData sheetId="138">
        <row r="13">
          <cell r="I13">
            <v>5208.2</v>
          </cell>
        </row>
      </sheetData>
      <sheetData sheetId="139">
        <row r="13">
          <cell r="I13">
            <v>5208.2</v>
          </cell>
        </row>
      </sheetData>
      <sheetData sheetId="140">
        <row r="13">
          <cell r="I13">
            <v>5208.2</v>
          </cell>
        </row>
      </sheetData>
      <sheetData sheetId="141">
        <row r="13">
          <cell r="I13">
            <v>5208.2</v>
          </cell>
        </row>
      </sheetData>
      <sheetData sheetId="142">
        <row r="13">
          <cell r="I13">
            <v>5208.2</v>
          </cell>
        </row>
      </sheetData>
      <sheetData sheetId="143">
        <row r="13">
          <cell r="I13">
            <v>5208.2</v>
          </cell>
        </row>
      </sheetData>
      <sheetData sheetId="144">
        <row r="13">
          <cell r="I13">
            <v>5208.2</v>
          </cell>
        </row>
      </sheetData>
      <sheetData sheetId="145">
        <row r="13">
          <cell r="I13">
            <v>5208.2</v>
          </cell>
        </row>
      </sheetData>
      <sheetData sheetId="146">
        <row r="13">
          <cell r="I13">
            <v>5208.2</v>
          </cell>
        </row>
      </sheetData>
      <sheetData sheetId="147">
        <row r="13">
          <cell r="I13">
            <v>5208.2</v>
          </cell>
        </row>
      </sheetData>
      <sheetData sheetId="148">
        <row r="13">
          <cell r="I13">
            <v>5208.2</v>
          </cell>
        </row>
      </sheetData>
      <sheetData sheetId="149">
        <row r="13">
          <cell r="I13">
            <v>5208.2</v>
          </cell>
        </row>
      </sheetData>
      <sheetData sheetId="150">
        <row r="13">
          <cell r="I13">
            <v>5208.2</v>
          </cell>
        </row>
      </sheetData>
      <sheetData sheetId="151">
        <row r="13">
          <cell r="I13">
            <v>5208.2</v>
          </cell>
        </row>
      </sheetData>
      <sheetData sheetId="152">
        <row r="13">
          <cell r="I13">
            <v>5208.2</v>
          </cell>
        </row>
      </sheetData>
      <sheetData sheetId="153">
        <row r="13">
          <cell r="I13">
            <v>5208.2</v>
          </cell>
        </row>
      </sheetData>
      <sheetData sheetId="154">
        <row r="13">
          <cell r="I13">
            <v>5208.2</v>
          </cell>
        </row>
      </sheetData>
      <sheetData sheetId="155">
        <row r="13">
          <cell r="I13">
            <v>5208.2</v>
          </cell>
        </row>
      </sheetData>
      <sheetData sheetId="156">
        <row r="13">
          <cell r="I13">
            <v>5208.2</v>
          </cell>
        </row>
      </sheetData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13">
          <cell r="I13">
            <v>5208.2</v>
          </cell>
        </row>
      </sheetData>
      <sheetData sheetId="166"/>
      <sheetData sheetId="167">
        <row r="13">
          <cell r="I13">
            <v>5208.2</v>
          </cell>
        </row>
      </sheetData>
      <sheetData sheetId="168">
        <row r="13">
          <cell r="I13">
            <v>5208.2</v>
          </cell>
        </row>
      </sheetData>
      <sheetData sheetId="169">
        <row r="13">
          <cell r="I13">
            <v>5208.2</v>
          </cell>
        </row>
      </sheetData>
      <sheetData sheetId="170">
        <row r="13">
          <cell r="I13">
            <v>5208.2</v>
          </cell>
        </row>
      </sheetData>
      <sheetData sheetId="171">
        <row r="13">
          <cell r="I13">
            <v>5208.2</v>
          </cell>
        </row>
      </sheetData>
      <sheetData sheetId="172">
        <row r="13">
          <cell r="I13">
            <v>5208.2</v>
          </cell>
        </row>
      </sheetData>
      <sheetData sheetId="173">
        <row r="13">
          <cell r="I13">
            <v>5208.2</v>
          </cell>
        </row>
      </sheetData>
      <sheetData sheetId="174">
        <row r="13">
          <cell r="I13">
            <v>5208.2</v>
          </cell>
        </row>
      </sheetData>
      <sheetData sheetId="175">
        <row r="13">
          <cell r="I13">
            <v>5208.2</v>
          </cell>
        </row>
      </sheetData>
      <sheetData sheetId="176">
        <row r="13">
          <cell r="I13">
            <v>5208.2</v>
          </cell>
        </row>
      </sheetData>
      <sheetData sheetId="177">
        <row r="13">
          <cell r="I13">
            <v>5208.2</v>
          </cell>
        </row>
      </sheetData>
      <sheetData sheetId="178">
        <row r="13">
          <cell r="I13">
            <v>5208.2</v>
          </cell>
        </row>
      </sheetData>
      <sheetData sheetId="179">
        <row r="13">
          <cell r="I13">
            <v>5208.2</v>
          </cell>
        </row>
      </sheetData>
      <sheetData sheetId="180">
        <row r="13">
          <cell r="I13">
            <v>5208.2</v>
          </cell>
        </row>
      </sheetData>
      <sheetData sheetId="181">
        <row r="13">
          <cell r="I13">
            <v>5208.2</v>
          </cell>
        </row>
      </sheetData>
      <sheetData sheetId="182">
        <row r="13">
          <cell r="I13">
            <v>5208.2</v>
          </cell>
        </row>
      </sheetData>
      <sheetData sheetId="183">
        <row r="13">
          <cell r="I13">
            <v>5208.2</v>
          </cell>
        </row>
      </sheetData>
      <sheetData sheetId="184">
        <row r="13">
          <cell r="I13">
            <v>5208.2</v>
          </cell>
        </row>
      </sheetData>
      <sheetData sheetId="185">
        <row r="13">
          <cell r="I13">
            <v>5208.2</v>
          </cell>
        </row>
      </sheetData>
      <sheetData sheetId="186">
        <row r="13">
          <cell r="I13">
            <v>5208.2</v>
          </cell>
        </row>
      </sheetData>
      <sheetData sheetId="187">
        <row r="13">
          <cell r="I13">
            <v>5208.2</v>
          </cell>
        </row>
      </sheetData>
      <sheetData sheetId="188">
        <row r="13">
          <cell r="I13">
            <v>5208.2</v>
          </cell>
        </row>
      </sheetData>
      <sheetData sheetId="189">
        <row r="13">
          <cell r="I13">
            <v>5208.2</v>
          </cell>
        </row>
      </sheetData>
      <sheetData sheetId="190">
        <row r="13">
          <cell r="I13">
            <v>5208.2</v>
          </cell>
        </row>
      </sheetData>
      <sheetData sheetId="191">
        <row r="13">
          <cell r="I13">
            <v>5208.2</v>
          </cell>
        </row>
      </sheetData>
      <sheetData sheetId="192">
        <row r="13">
          <cell r="I13">
            <v>5208.2</v>
          </cell>
        </row>
      </sheetData>
      <sheetData sheetId="193">
        <row r="13">
          <cell r="I13">
            <v>5208.2</v>
          </cell>
        </row>
      </sheetData>
      <sheetData sheetId="194">
        <row r="13">
          <cell r="I13">
            <v>5208.2</v>
          </cell>
        </row>
      </sheetData>
      <sheetData sheetId="195">
        <row r="13">
          <cell r="I13">
            <v>5208.2</v>
          </cell>
        </row>
      </sheetData>
      <sheetData sheetId="196">
        <row r="13">
          <cell r="I13">
            <v>5208.2</v>
          </cell>
        </row>
      </sheetData>
      <sheetData sheetId="197">
        <row r="13">
          <cell r="I13">
            <v>5208.2</v>
          </cell>
        </row>
      </sheetData>
      <sheetData sheetId="198">
        <row r="13">
          <cell r="I13">
            <v>5208.2</v>
          </cell>
        </row>
      </sheetData>
      <sheetData sheetId="199">
        <row r="13">
          <cell r="I13">
            <v>5208.2</v>
          </cell>
        </row>
      </sheetData>
      <sheetData sheetId="200">
        <row r="13">
          <cell r="I13">
            <v>5208.2</v>
          </cell>
        </row>
      </sheetData>
      <sheetData sheetId="201">
        <row r="13">
          <cell r="I13">
            <v>5208.2</v>
          </cell>
        </row>
      </sheetData>
      <sheetData sheetId="202">
        <row r="13">
          <cell r="I13">
            <v>5208.2</v>
          </cell>
        </row>
      </sheetData>
      <sheetData sheetId="203">
        <row r="13">
          <cell r="I13">
            <v>5208.2</v>
          </cell>
        </row>
      </sheetData>
      <sheetData sheetId="204">
        <row r="13">
          <cell r="I13">
            <v>5208.2</v>
          </cell>
        </row>
      </sheetData>
      <sheetData sheetId="205">
        <row r="13">
          <cell r="I13">
            <v>5208.2</v>
          </cell>
        </row>
      </sheetData>
      <sheetData sheetId="206">
        <row r="13">
          <cell r="I13">
            <v>5208.2</v>
          </cell>
        </row>
      </sheetData>
      <sheetData sheetId="207">
        <row r="13">
          <cell r="I13">
            <v>5208.2</v>
          </cell>
        </row>
      </sheetData>
      <sheetData sheetId="208">
        <row r="13">
          <cell r="I13">
            <v>5208.2</v>
          </cell>
        </row>
      </sheetData>
      <sheetData sheetId="209">
        <row r="13">
          <cell r="I13">
            <v>5208.2</v>
          </cell>
        </row>
      </sheetData>
      <sheetData sheetId="210">
        <row r="13">
          <cell r="I13">
            <v>5208.2</v>
          </cell>
        </row>
      </sheetData>
      <sheetData sheetId="211">
        <row r="13">
          <cell r="I13">
            <v>5208.2</v>
          </cell>
        </row>
      </sheetData>
      <sheetData sheetId="212">
        <row r="13">
          <cell r="I13">
            <v>5208.2</v>
          </cell>
        </row>
      </sheetData>
      <sheetData sheetId="213">
        <row r="13">
          <cell r="I13">
            <v>5208.2</v>
          </cell>
        </row>
      </sheetData>
      <sheetData sheetId="214">
        <row r="13">
          <cell r="I13">
            <v>5208.2</v>
          </cell>
        </row>
      </sheetData>
      <sheetData sheetId="215">
        <row r="13">
          <cell r="I13">
            <v>5208.2</v>
          </cell>
        </row>
      </sheetData>
      <sheetData sheetId="216">
        <row r="13">
          <cell r="I13">
            <v>5208.2</v>
          </cell>
        </row>
      </sheetData>
      <sheetData sheetId="217">
        <row r="13">
          <cell r="I13">
            <v>5208.2</v>
          </cell>
        </row>
      </sheetData>
      <sheetData sheetId="218">
        <row r="13">
          <cell r="I13">
            <v>5208.2</v>
          </cell>
        </row>
      </sheetData>
      <sheetData sheetId="219">
        <row r="13">
          <cell r="I13">
            <v>5208.2</v>
          </cell>
        </row>
      </sheetData>
      <sheetData sheetId="220">
        <row r="13">
          <cell r="I13">
            <v>5208.2</v>
          </cell>
        </row>
      </sheetData>
      <sheetData sheetId="221">
        <row r="13">
          <cell r="I13">
            <v>5208.2</v>
          </cell>
        </row>
      </sheetData>
      <sheetData sheetId="222">
        <row r="13">
          <cell r="I13">
            <v>5208.2</v>
          </cell>
        </row>
      </sheetData>
      <sheetData sheetId="223">
        <row r="13">
          <cell r="I13">
            <v>5208.2</v>
          </cell>
        </row>
      </sheetData>
      <sheetData sheetId="224">
        <row r="13">
          <cell r="I13">
            <v>5208.2</v>
          </cell>
        </row>
      </sheetData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>
        <row r="13">
          <cell r="I13">
            <v>5208.2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Resumen"/>
      <sheetName val="Flujo Cabañas"/>
      <sheetName val="Cronograma Cabañas"/>
      <sheetName val="Cabañas simple Tipo I"/>
      <sheetName val="Cabañas simple Tipo 2"/>
      <sheetName val="Cabañas simple Tipo 3"/>
      <sheetName val="Cabañas Presidenciales "/>
      <sheetName val="Cabañas Vice Presidenciales"/>
      <sheetName val="Calles, aceras y contenes"/>
      <sheetName val="Edificio de Entrada"/>
      <sheetName val="Análisis"/>
      <sheetName val="Insumos"/>
      <sheetName val="Hoja de presupuesto"/>
      <sheetName val="Edificio Administracion"/>
      <sheetName val="Cabañas Ejecutivas"/>
      <sheetName val="Caseta de planta"/>
      <sheetName val="Lomo"/>
      <sheetName val="Hoja Presentacion (3)"/>
      <sheetName val="Hoja Presentacion (2)"/>
      <sheetName val="Hoja Presentacion Plastbau"/>
      <sheetName val="Hoja Presentacion Convencional"/>
      <sheetName val="Hoja Presentacion"/>
      <sheetName val="Analisis Plastbau "/>
      <sheetName val="HOTEL SUNSCAPE EDF. I"/>
      <sheetName val="HOTEL SUNSCAPE EDF. I I Y V"/>
      <sheetName val="HOTEL SUNSCAPE EDF. I I I Y IV"/>
      <sheetName val="HOTEL SUNSCAPE EDF. V I AL IX"/>
      <sheetName val="HOTEL SUNSCAPE EDF. V I I"/>
      <sheetName val="HOTEL SUNSCAPE EDF. I X"/>
      <sheetName val="HOTEL SUNSCAPE EDF. I V"/>
      <sheetName val="Hormigones Bavaro"/>
      <sheetName val="Parte Electrica"/>
      <sheetName val="Arcos"/>
      <sheetName val="Cronograma"/>
      <sheetName val="HOTEL SUNSCAPE EDF. VIII"/>
      <sheetName val="Resumen Hotel Sunscape II"/>
      <sheetName val="Muros Interiores h=2.8 m "/>
      <sheetName val="HOTEL SUNSCAPE EDF. III"/>
      <sheetName val="HOTEL SUNSCAPE EDF. II"/>
      <sheetName val="HOTEL SUNSCAPE EDF. IX"/>
      <sheetName val="HOTEL SUNSCAPE EDF. V"/>
      <sheetName val="HOTEL SUNSCAPE EDF. IV"/>
      <sheetName val="Resumen Hotel Sunscape copia."/>
      <sheetName val="Presentacion Hotel Sunscape "/>
      <sheetName val="Hoja Presentacion "/>
      <sheetName val="Cubicación"/>
      <sheetName val="Materiales"/>
      <sheetName val="Ana"/>
      <sheetName val="ANALISIS HORMIGON ARMADO"/>
      <sheetName val="LISTA DE MATERIALES"/>
      <sheetName val="Ana. blocks y termin."/>
      <sheetName val="Costos Mano de Obra"/>
      <sheetName val="Insumos materiales"/>
      <sheetName val="Ana. Horm mexc mort"/>
    </sheetNames>
    <sheetDataSet>
      <sheetData sheetId="0" refreshError="1"/>
      <sheetData sheetId="1" refreshError="1">
        <row r="21">
          <cell r="D21">
            <v>1314906.1857016287</v>
          </cell>
        </row>
        <row r="23">
          <cell r="D23">
            <v>2990883.649645336</v>
          </cell>
        </row>
        <row r="24">
          <cell r="D24">
            <v>1806093.8399999999</v>
          </cell>
        </row>
        <row r="25">
          <cell r="D25">
            <v>287006.09240701469</v>
          </cell>
        </row>
        <row r="26">
          <cell r="D26">
            <v>600000</v>
          </cell>
        </row>
        <row r="32">
          <cell r="F32">
            <v>59613800.43383681</v>
          </cell>
        </row>
      </sheetData>
      <sheetData sheetId="2" refreshError="1"/>
      <sheetData sheetId="3" refreshError="1"/>
      <sheetData sheetId="4" refreshError="1">
        <row r="106">
          <cell r="G106">
            <v>1452664.2717140752</v>
          </cell>
        </row>
      </sheetData>
      <sheetData sheetId="5" refreshError="1">
        <row r="106">
          <cell r="G106">
            <v>1421956.8064897507</v>
          </cell>
        </row>
      </sheetData>
      <sheetData sheetId="6" refreshError="1">
        <row r="21">
          <cell r="E21">
            <v>30</v>
          </cell>
        </row>
        <row r="107">
          <cell r="G107">
            <v>1409090.7024497506</v>
          </cell>
        </row>
      </sheetData>
      <sheetData sheetId="7" refreshError="1">
        <row r="49">
          <cell r="D49">
            <v>150</v>
          </cell>
        </row>
        <row r="161">
          <cell r="G161">
            <v>3341748.5683191428</v>
          </cell>
        </row>
      </sheetData>
      <sheetData sheetId="8" refreshError="1">
        <row r="157">
          <cell r="G157">
            <v>2629812.3714032574</v>
          </cell>
        </row>
      </sheetData>
      <sheetData sheetId="9" refreshError="1">
        <row r="77">
          <cell r="G77">
            <v>8359323.2016874002</v>
          </cell>
        </row>
      </sheetData>
      <sheetData sheetId="10" refreshError="1">
        <row r="77">
          <cell r="G77">
            <v>621140.25180400361</v>
          </cell>
        </row>
      </sheetData>
      <sheetData sheetId="11" refreshError="1">
        <row r="49">
          <cell r="D49">
            <v>150</v>
          </cell>
        </row>
        <row r="105">
          <cell r="D105">
            <v>2649.6400000000003</v>
          </cell>
        </row>
        <row r="120">
          <cell r="D120">
            <v>3084.55</v>
          </cell>
        </row>
        <row r="138">
          <cell r="D138">
            <v>3746.4657613846157</v>
          </cell>
        </row>
        <row r="148">
          <cell r="D148">
            <v>8759.6139999999996</v>
          </cell>
        </row>
        <row r="156">
          <cell r="D156">
            <v>7227.72</v>
          </cell>
        </row>
        <row r="164">
          <cell r="D164">
            <v>7365.95</v>
          </cell>
        </row>
        <row r="173">
          <cell r="D173">
            <v>5765.4363104433687</v>
          </cell>
        </row>
        <row r="182">
          <cell r="D182">
            <v>9313.451155384615</v>
          </cell>
        </row>
        <row r="200">
          <cell r="D200">
            <v>6693.3966666666665</v>
          </cell>
        </row>
        <row r="209">
          <cell r="D209">
            <v>5176.5506666666661</v>
          </cell>
        </row>
        <row r="218">
          <cell r="D218">
            <v>4991.54</v>
          </cell>
        </row>
        <row r="230">
          <cell r="D230">
            <v>4386.2560994538471</v>
          </cell>
        </row>
        <row r="241">
          <cell r="D241">
            <v>3070.48</v>
          </cell>
        </row>
        <row r="256">
          <cell r="D256">
            <v>4206.2299999999996</v>
          </cell>
        </row>
        <row r="274">
          <cell r="D274">
            <v>1777.8110323846156</v>
          </cell>
        </row>
        <row r="286">
          <cell r="D286">
            <v>4816.92</v>
          </cell>
        </row>
        <row r="306">
          <cell r="D306">
            <v>377.70847206000002</v>
          </cell>
        </row>
        <row r="365">
          <cell r="D365">
            <v>284.03647999999998</v>
          </cell>
        </row>
        <row r="415">
          <cell r="D415">
            <v>595.61825599999997</v>
          </cell>
        </row>
        <row r="427">
          <cell r="D427">
            <v>639.838256</v>
          </cell>
        </row>
        <row r="438">
          <cell r="D438">
            <v>693.07825600000001</v>
          </cell>
        </row>
        <row r="449">
          <cell r="D449">
            <v>563.11809600000004</v>
          </cell>
        </row>
        <row r="460">
          <cell r="D460">
            <v>493.52857599999993</v>
          </cell>
        </row>
        <row r="471">
          <cell r="D471">
            <v>1369.4382560000001</v>
          </cell>
        </row>
        <row r="491">
          <cell r="D491">
            <v>1053.4291840000001</v>
          </cell>
        </row>
        <row r="501">
          <cell r="D501">
            <v>156.43090943999999</v>
          </cell>
        </row>
        <row r="512">
          <cell r="D512">
            <v>1446.1291840000001</v>
          </cell>
        </row>
        <row r="522">
          <cell r="D522">
            <v>810.20918399999994</v>
          </cell>
        </row>
        <row r="532">
          <cell r="D532">
            <v>121.89090944</v>
          </cell>
        </row>
        <row r="541">
          <cell r="D541">
            <v>705.20918399999994</v>
          </cell>
        </row>
        <row r="551">
          <cell r="D551">
            <v>106.89090944</v>
          </cell>
        </row>
        <row r="560">
          <cell r="D560">
            <v>600.20918399999994</v>
          </cell>
        </row>
        <row r="570">
          <cell r="D570">
            <v>91.890909440000001</v>
          </cell>
        </row>
        <row r="580">
          <cell r="D580">
            <v>383.12918399999995</v>
          </cell>
        </row>
        <row r="591">
          <cell r="D591">
            <v>1075.2</v>
          </cell>
        </row>
        <row r="601">
          <cell r="D601">
            <v>402.22159319999997</v>
          </cell>
        </row>
        <row r="610">
          <cell r="D610">
            <v>1470.2215932000001</v>
          </cell>
        </row>
        <row r="620">
          <cell r="D620">
            <v>339.22159319999997</v>
          </cell>
        </row>
        <row r="629">
          <cell r="D629">
            <v>416.86012399999998</v>
          </cell>
        </row>
        <row r="638">
          <cell r="D638">
            <v>1204.0245920000002</v>
          </cell>
        </row>
        <row r="645">
          <cell r="D645">
            <v>506.42459200000008</v>
          </cell>
        </row>
        <row r="658">
          <cell r="D658">
            <v>19014.945350968199</v>
          </cell>
        </row>
        <row r="755">
          <cell r="D755">
            <v>7451.79</v>
          </cell>
        </row>
        <row r="765">
          <cell r="D765">
            <v>5604.04</v>
          </cell>
        </row>
        <row r="775">
          <cell r="D775">
            <v>7150.7099999999991</v>
          </cell>
        </row>
        <row r="785">
          <cell r="D785">
            <v>9347.5483000000004</v>
          </cell>
        </row>
        <row r="915">
          <cell r="D915">
            <v>320.57281386599999</v>
          </cell>
        </row>
        <row r="933">
          <cell r="D933">
            <v>5411.1733461538461</v>
          </cell>
        </row>
        <row r="1004">
          <cell r="D1004">
            <v>6508.3639569669222</v>
          </cell>
        </row>
        <row r="1018">
          <cell r="D1018">
            <v>5615.9402461538457</v>
          </cell>
        </row>
        <row r="1112">
          <cell r="D1112">
            <v>743.03258760000006</v>
          </cell>
        </row>
        <row r="1202">
          <cell r="D1202">
            <v>185.83776800000001</v>
          </cell>
        </row>
        <row r="1816">
          <cell r="F1816">
            <v>101540.4</v>
          </cell>
        </row>
        <row r="1956">
          <cell r="F1956">
            <v>75726.179999999993</v>
          </cell>
        </row>
      </sheetData>
      <sheetData sheetId="12" refreshError="1">
        <row r="21">
          <cell r="E21">
            <v>30</v>
          </cell>
        </row>
        <row r="25">
          <cell r="E25">
            <v>220</v>
          </cell>
        </row>
        <row r="35">
          <cell r="E35">
            <v>1960</v>
          </cell>
        </row>
        <row r="37">
          <cell r="E37">
            <v>2066</v>
          </cell>
        </row>
        <row r="39">
          <cell r="E39">
            <v>2156</v>
          </cell>
        </row>
        <row r="42">
          <cell r="E42">
            <v>28600</v>
          </cell>
        </row>
        <row r="48">
          <cell r="E48">
            <v>130</v>
          </cell>
        </row>
        <row r="60">
          <cell r="E60">
            <v>280</v>
          </cell>
        </row>
        <row r="61">
          <cell r="E61">
            <v>280</v>
          </cell>
        </row>
        <row r="62">
          <cell r="E62">
            <v>280</v>
          </cell>
        </row>
        <row r="63">
          <cell r="E63">
            <v>280</v>
          </cell>
        </row>
        <row r="64">
          <cell r="E64">
            <v>280</v>
          </cell>
        </row>
        <row r="66">
          <cell r="E66">
            <v>125</v>
          </cell>
        </row>
        <row r="70">
          <cell r="E70">
            <v>190</v>
          </cell>
        </row>
        <row r="71">
          <cell r="E71">
            <v>312</v>
          </cell>
        </row>
        <row r="84">
          <cell r="E84">
            <v>5</v>
          </cell>
        </row>
        <row r="91">
          <cell r="E91">
            <v>70</v>
          </cell>
        </row>
        <row r="112">
          <cell r="E112">
            <v>4.5</v>
          </cell>
        </row>
        <row r="136">
          <cell r="E136">
            <v>15</v>
          </cell>
        </row>
        <row r="137">
          <cell r="E137">
            <v>36.880000000000003</v>
          </cell>
        </row>
        <row r="142">
          <cell r="E142">
            <v>350</v>
          </cell>
        </row>
        <row r="155">
          <cell r="E155">
            <v>20</v>
          </cell>
        </row>
        <row r="162">
          <cell r="E162">
            <v>289.55</v>
          </cell>
        </row>
        <row r="164">
          <cell r="E164">
            <v>35</v>
          </cell>
        </row>
        <row r="167">
          <cell r="E167">
            <v>150</v>
          </cell>
        </row>
        <row r="168">
          <cell r="E168">
            <v>30</v>
          </cell>
        </row>
        <row r="170">
          <cell r="E170">
            <v>110</v>
          </cell>
        </row>
        <row r="171">
          <cell r="E171">
            <v>120</v>
          </cell>
        </row>
        <row r="172">
          <cell r="E172">
            <v>110</v>
          </cell>
        </row>
        <row r="173">
          <cell r="E173">
            <v>55</v>
          </cell>
        </row>
        <row r="174">
          <cell r="E174">
            <v>140</v>
          </cell>
        </row>
        <row r="175">
          <cell r="E175">
            <v>140</v>
          </cell>
        </row>
        <row r="176">
          <cell r="E176">
            <v>190</v>
          </cell>
        </row>
        <row r="177">
          <cell r="E177">
            <v>250</v>
          </cell>
        </row>
        <row r="178">
          <cell r="E178">
            <v>200</v>
          </cell>
        </row>
        <row r="179">
          <cell r="E179">
            <v>230</v>
          </cell>
        </row>
        <row r="180">
          <cell r="E180">
            <v>250</v>
          </cell>
        </row>
      </sheetData>
      <sheetData sheetId="13" refreshError="1">
        <row r="173">
          <cell r="G173">
            <v>0</v>
          </cell>
        </row>
      </sheetData>
      <sheetData sheetId="14" refreshError="1">
        <row r="112">
          <cell r="G112">
            <v>2990883.649645336</v>
          </cell>
        </row>
      </sheetData>
      <sheetData sheetId="15" refreshError="1">
        <row r="109">
          <cell r="G109">
            <v>1777509.2737094555</v>
          </cell>
        </row>
      </sheetData>
      <sheetData sheetId="16" refreshError="1">
        <row r="71">
          <cell r="H71">
            <v>287006.09240701469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AP"/>
      <sheetName val="DS"/>
      <sheetName val="SPI"/>
      <sheetName val="GAS"/>
      <sheetName val="SR"/>
      <sheetName val="PS"/>
      <sheetName val="ANA"/>
      <sheetName val="PRE"/>
      <sheetName val="INS"/>
      <sheetName val="Volumenes"/>
      <sheetName val="anal term"/>
      <sheetName val="UASD"/>
      <sheetName val="Mat"/>
      <sheetName val="Pu-Sanit.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>
        <row r="23">
          <cell r="F23">
            <v>1410.898748844138</v>
          </cell>
        </row>
        <row r="31">
          <cell r="F31">
            <v>1227.220745809655</v>
          </cell>
        </row>
        <row r="47">
          <cell r="F47">
            <v>440.74290076551722</v>
          </cell>
        </row>
        <row r="55">
          <cell r="F55">
            <v>242.95387203310347</v>
          </cell>
        </row>
        <row r="63">
          <cell r="F63">
            <v>202.77272924689652</v>
          </cell>
        </row>
        <row r="71">
          <cell r="F71">
            <v>187.51543031586203</v>
          </cell>
        </row>
        <row r="79">
          <cell r="F79">
            <v>189.14171835103448</v>
          </cell>
        </row>
        <row r="86">
          <cell r="F86">
            <v>3635.9030649599999</v>
          </cell>
        </row>
        <row r="94">
          <cell r="F94">
            <v>618.59564639999996</v>
          </cell>
        </row>
        <row r="101">
          <cell r="F101">
            <v>417.42087300000003</v>
          </cell>
        </row>
        <row r="108">
          <cell r="F108">
            <v>223.72110431999999</v>
          </cell>
        </row>
        <row r="116">
          <cell r="F116">
            <v>199.71320112000001</v>
          </cell>
        </row>
        <row r="123">
          <cell r="F123">
            <v>154.86755471999999</v>
          </cell>
        </row>
        <row r="131">
          <cell r="F131">
            <v>138.22406172000001</v>
          </cell>
        </row>
        <row r="138">
          <cell r="F138">
            <v>107.55643571999998</v>
          </cell>
        </row>
        <row r="145">
          <cell r="F145">
            <v>2726.8876166400005</v>
          </cell>
        </row>
        <row r="152">
          <cell r="F152">
            <v>294.404742</v>
          </cell>
        </row>
        <row r="159">
          <cell r="F159">
            <v>155.92428288000002</v>
          </cell>
        </row>
        <row r="166">
          <cell r="F166">
            <v>107.16183648000001</v>
          </cell>
        </row>
        <row r="173">
          <cell r="F173">
            <v>69.333810479999997</v>
          </cell>
        </row>
        <row r="181">
          <cell r="F181">
            <v>204.93791243999996</v>
          </cell>
        </row>
        <row r="189">
          <cell r="F189">
            <v>188.09040923999999</v>
          </cell>
        </row>
        <row r="197">
          <cell r="F197">
            <v>123.36061968000001</v>
          </cell>
        </row>
        <row r="205">
          <cell r="F205">
            <v>86.68722348</v>
          </cell>
        </row>
        <row r="213">
          <cell r="F213">
            <v>78.793717860000001</v>
          </cell>
        </row>
        <row r="220">
          <cell r="F220">
            <v>103.83255648000001</v>
          </cell>
        </row>
        <row r="227">
          <cell r="F227">
            <v>219.23707824000002</v>
          </cell>
        </row>
        <row r="234">
          <cell r="F234">
            <v>127.67254524000001</v>
          </cell>
        </row>
        <row r="243">
          <cell r="F243">
            <v>2016.3287987999997</v>
          </cell>
        </row>
        <row r="253">
          <cell r="F253">
            <v>742.28838623999991</v>
          </cell>
        </row>
        <row r="262">
          <cell r="F262">
            <v>553.06074023999997</v>
          </cell>
        </row>
        <row r="271">
          <cell r="F271">
            <v>401.64257051999994</v>
          </cell>
        </row>
        <row r="283">
          <cell r="F283">
            <v>1426.8986258798468</v>
          </cell>
        </row>
        <row r="295">
          <cell r="F295">
            <v>657.86877369655178</v>
          </cell>
        </row>
        <row r="307">
          <cell r="F307">
            <v>445.88165835034488</v>
          </cell>
        </row>
        <row r="339">
          <cell r="F339">
            <v>766.48749048000002</v>
          </cell>
        </row>
        <row r="361">
          <cell r="F361">
            <v>22202.431045965001</v>
          </cell>
        </row>
        <row r="369">
          <cell r="F369">
            <v>8843.9269564799997</v>
          </cell>
        </row>
        <row r="375">
          <cell r="F375">
            <v>35190</v>
          </cell>
        </row>
        <row r="381">
          <cell r="F381">
            <v>3519</v>
          </cell>
        </row>
        <row r="387">
          <cell r="F387">
            <v>52785</v>
          </cell>
        </row>
        <row r="393">
          <cell r="F393">
            <v>476578.17</v>
          </cell>
        </row>
        <row r="399">
          <cell r="F399">
            <v>728292.24</v>
          </cell>
        </row>
        <row r="405">
          <cell r="F405">
            <v>18228.419999999998</v>
          </cell>
        </row>
        <row r="417">
          <cell r="F417">
            <v>68153.857746724127</v>
          </cell>
        </row>
        <row r="435">
          <cell r="F435">
            <v>133707.19316706897</v>
          </cell>
        </row>
        <row r="446">
          <cell r="F446">
            <v>82680.289140000008</v>
          </cell>
        </row>
        <row r="456">
          <cell r="F456">
            <v>11699.130227586209</v>
          </cell>
        </row>
        <row r="462">
          <cell r="F462">
            <v>2111.4</v>
          </cell>
        </row>
        <row r="491">
          <cell r="F491">
            <v>4683.0617400000001</v>
          </cell>
        </row>
        <row r="517">
          <cell r="F517">
            <v>11276.166299999999</v>
          </cell>
        </row>
        <row r="542">
          <cell r="F542">
            <v>903.20999999999992</v>
          </cell>
        </row>
        <row r="549">
          <cell r="F549">
            <v>587.673</v>
          </cell>
        </row>
        <row r="565">
          <cell r="F565">
            <v>254.08302090185677</v>
          </cell>
        </row>
        <row r="573">
          <cell r="F573">
            <v>190.27682395225463</v>
          </cell>
        </row>
        <row r="581">
          <cell r="F581">
            <v>124.78465409624859</v>
          </cell>
        </row>
        <row r="592">
          <cell r="F592">
            <v>1690.0711797071617</v>
          </cell>
        </row>
        <row r="603">
          <cell r="F603">
            <v>1083.6474009434485</v>
          </cell>
        </row>
        <row r="614">
          <cell r="F614">
            <v>621.72562094323598</v>
          </cell>
        </row>
        <row r="627">
          <cell r="F627">
            <v>1283.7080905986209</v>
          </cell>
        </row>
        <row r="634">
          <cell r="F634">
            <v>113.15626758620691</v>
          </cell>
        </row>
        <row r="642">
          <cell r="F642">
            <v>96.273508965517252</v>
          </cell>
        </row>
        <row r="649">
          <cell r="F649">
            <v>69.026424827586212</v>
          </cell>
        </row>
        <row r="656">
          <cell r="F656">
            <v>54.549459310344837</v>
          </cell>
        </row>
        <row r="663">
          <cell r="F663">
            <v>30.182995862068971</v>
          </cell>
        </row>
        <row r="670">
          <cell r="F670">
            <v>229.42022896551728</v>
          </cell>
        </row>
        <row r="677">
          <cell r="F677">
            <v>125.1852331034483</v>
          </cell>
        </row>
        <row r="684">
          <cell r="F684">
            <v>120.07819862068968</v>
          </cell>
        </row>
        <row r="690">
          <cell r="F690">
            <v>77.618060689655181</v>
          </cell>
        </row>
        <row r="697">
          <cell r="F697">
            <v>62.350560000000002</v>
          </cell>
        </row>
        <row r="704">
          <cell r="F704">
            <v>53.797754482758627</v>
          </cell>
        </row>
        <row r="711">
          <cell r="F711">
            <v>135.67871172413794</v>
          </cell>
        </row>
        <row r="718">
          <cell r="F718">
            <v>75.191164137931054</v>
          </cell>
        </row>
        <row r="725">
          <cell r="F725">
            <v>48.197321379310345</v>
          </cell>
        </row>
        <row r="732">
          <cell r="F732">
            <v>21.287892413793106</v>
          </cell>
        </row>
        <row r="739">
          <cell r="F739">
            <v>105.19478068965519</v>
          </cell>
        </row>
        <row r="767">
          <cell r="F767">
            <v>54.053528275862078</v>
          </cell>
        </row>
        <row r="774">
          <cell r="F774">
            <v>32.654631724137936</v>
          </cell>
        </row>
        <row r="781">
          <cell r="F781">
            <v>80.298198620689647</v>
          </cell>
        </row>
        <row r="788">
          <cell r="F788">
            <v>19.209202758620687</v>
          </cell>
        </row>
        <row r="795">
          <cell r="F795">
            <v>101.68654344827587</v>
          </cell>
        </row>
        <row r="803">
          <cell r="F803">
            <v>71.833183448275861</v>
          </cell>
        </row>
        <row r="810">
          <cell r="F810">
            <v>68.131005517241391</v>
          </cell>
        </row>
        <row r="843">
          <cell r="F843">
            <v>976.4479804774536</v>
          </cell>
        </row>
        <row r="859">
          <cell r="F859">
            <v>2304.8865434482755</v>
          </cell>
        </row>
        <row r="872">
          <cell r="F872">
            <v>381.56355511094273</v>
          </cell>
        </row>
        <row r="885">
          <cell r="F885">
            <v>296.1585441219317</v>
          </cell>
        </row>
        <row r="908">
          <cell r="F908">
            <v>367.26163283398603</v>
          </cell>
        </row>
        <row r="953">
          <cell r="F953">
            <v>80441.688113793105</v>
          </cell>
        </row>
        <row r="971">
          <cell r="F971">
            <v>40886.648677068966</v>
          </cell>
        </row>
        <row r="988">
          <cell r="F988">
            <v>84178.481248275872</v>
          </cell>
        </row>
        <row r="1000">
          <cell r="F1000">
            <v>403345.20959999994</v>
          </cell>
        </row>
        <row r="1011">
          <cell r="F1011">
            <v>25349.333759999998</v>
          </cell>
        </row>
        <row r="1035">
          <cell r="F1035">
            <v>598832.45457431034</v>
          </cell>
        </row>
        <row r="1046">
          <cell r="F1046">
            <v>1060.7343448275865</v>
          </cell>
        </row>
        <row r="1056">
          <cell r="F1056">
            <v>514.00111330049265</v>
          </cell>
        </row>
        <row r="1066">
          <cell r="F1066">
            <v>397.10618896551716</v>
          </cell>
        </row>
        <row r="1076">
          <cell r="F1076">
            <v>250.20072413793102</v>
          </cell>
        </row>
        <row r="1083">
          <cell r="F1083">
            <v>1389.4088275862068</v>
          </cell>
        </row>
        <row r="1090">
          <cell r="F1090">
            <v>428.27337931034486</v>
          </cell>
        </row>
        <row r="1097">
          <cell r="F1097">
            <v>387.65303999999998</v>
          </cell>
        </row>
        <row r="1104">
          <cell r="F1104">
            <v>307.59120000000001</v>
          </cell>
        </row>
        <row r="1111">
          <cell r="F1111">
            <v>1431.6157241379312</v>
          </cell>
        </row>
        <row r="1118">
          <cell r="F1118">
            <v>422.99751724137934</v>
          </cell>
        </row>
        <row r="1125">
          <cell r="F1125">
            <v>179.8056</v>
          </cell>
        </row>
        <row r="1132">
          <cell r="F1132">
            <v>98.776800000000009</v>
          </cell>
        </row>
        <row r="1139">
          <cell r="F1139">
            <v>656.37</v>
          </cell>
        </row>
        <row r="1146">
          <cell r="F1146">
            <v>266.95439999999996</v>
          </cell>
        </row>
        <row r="1153">
          <cell r="F1153">
            <v>465.68303999999995</v>
          </cell>
        </row>
        <row r="1168">
          <cell r="F1168">
            <v>1512.2024980842914</v>
          </cell>
        </row>
        <row r="1183">
          <cell r="F1183">
            <v>1402.7415172413794</v>
          </cell>
        </row>
        <row r="1198">
          <cell r="F1198">
            <v>771.20441379310341</v>
          </cell>
        </row>
        <row r="1212">
          <cell r="F1212">
            <v>624.76714068965521</v>
          </cell>
        </row>
        <row r="1223">
          <cell r="F1223">
            <v>1897.3635165517239</v>
          </cell>
        </row>
        <row r="1230">
          <cell r="F1230">
            <v>18298.8</v>
          </cell>
        </row>
        <row r="1245">
          <cell r="F1245">
            <v>103929.65737405173</v>
          </cell>
        </row>
        <row r="1252">
          <cell r="F1252">
            <v>26040.6</v>
          </cell>
        </row>
        <row r="1259">
          <cell r="F1259">
            <v>11226.748320000001</v>
          </cell>
        </row>
        <row r="1266">
          <cell r="F1266">
            <v>4490.6968799999995</v>
          </cell>
        </row>
        <row r="1272">
          <cell r="F1272">
            <v>2307924.42</v>
          </cell>
        </row>
        <row r="1278">
          <cell r="F1278">
            <v>55324.545000000006</v>
          </cell>
        </row>
        <row r="1290">
          <cell r="F1290">
            <v>60077.700635862057</v>
          </cell>
        </row>
        <row r="1301">
          <cell r="F1301">
            <v>58335.252550344834</v>
          </cell>
        </row>
        <row r="1309">
          <cell r="F1309">
            <v>15139.192568275863</v>
          </cell>
        </row>
        <row r="1321">
          <cell r="F1321">
            <v>13387.701045517242</v>
          </cell>
        </row>
        <row r="1333">
          <cell r="F1333">
            <v>14654.54104551724</v>
          </cell>
        </row>
        <row r="1343">
          <cell r="F1343">
            <v>274.28906229848275</v>
          </cell>
        </row>
        <row r="1352">
          <cell r="F1352">
            <v>216.52755332413795</v>
          </cell>
        </row>
        <row r="1361">
          <cell r="F1361">
            <v>100.99474632165519</v>
          </cell>
        </row>
        <row r="1370">
          <cell r="F1370">
            <v>62.204560588965521</v>
          </cell>
        </row>
        <row r="1379">
          <cell r="F1379">
            <v>40.12538440606896</v>
          </cell>
        </row>
        <row r="1385">
          <cell r="F1385">
            <v>440.64</v>
          </cell>
        </row>
        <row r="1391">
          <cell r="F1391">
            <v>257.03999999999996</v>
          </cell>
        </row>
        <row r="1397">
          <cell r="F1397">
            <v>73.44</v>
          </cell>
        </row>
        <row r="1403">
          <cell r="F1403">
            <v>17.135999999999999</v>
          </cell>
        </row>
        <row r="1409">
          <cell r="F1409">
            <v>11.427517241379311</v>
          </cell>
        </row>
        <row r="1415">
          <cell r="F1415">
            <v>541.00800000000004</v>
          </cell>
        </row>
        <row r="1421">
          <cell r="F1421">
            <v>491.43599999999998</v>
          </cell>
        </row>
        <row r="1427">
          <cell r="F1427">
            <v>161.56799999999998</v>
          </cell>
        </row>
        <row r="1433">
          <cell r="F1433">
            <v>145.41331034482761</v>
          </cell>
        </row>
        <row r="1439">
          <cell r="F1439">
            <v>540.57537931034483</v>
          </cell>
        </row>
        <row r="1445">
          <cell r="F1445">
            <v>200.60937931034482</v>
          </cell>
        </row>
        <row r="1451">
          <cell r="F1451">
            <v>177.72268965517242</v>
          </cell>
        </row>
        <row r="1457">
          <cell r="F1457">
            <v>323.13599999999997</v>
          </cell>
        </row>
        <row r="1463">
          <cell r="F1463">
            <v>187.72572413793102</v>
          </cell>
        </row>
        <row r="1469">
          <cell r="F1469">
            <v>168.95420689655174</v>
          </cell>
        </row>
        <row r="1475">
          <cell r="F1475">
            <v>67.320000000000007</v>
          </cell>
        </row>
        <row r="1481">
          <cell r="F1481">
            <v>61.2</v>
          </cell>
        </row>
        <row r="1487">
          <cell r="F1487">
            <v>45.9</v>
          </cell>
        </row>
        <row r="1498">
          <cell r="F1498">
            <v>427.65732744827579</v>
          </cell>
        </row>
        <row r="1504">
          <cell r="F1504">
            <v>321.19448275862067</v>
          </cell>
        </row>
        <row r="1510">
          <cell r="F1510">
            <v>321.19448275862067</v>
          </cell>
        </row>
        <row r="1516">
          <cell r="F1516">
            <v>321.19448275862067</v>
          </cell>
        </row>
        <row r="1522">
          <cell r="F1522">
            <v>21504.959999999999</v>
          </cell>
        </row>
        <row r="1529">
          <cell r="F1529">
            <v>14942.23704</v>
          </cell>
        </row>
        <row r="1536">
          <cell r="F1536">
            <v>12327.356879999999</v>
          </cell>
        </row>
        <row r="1542">
          <cell r="F1542">
            <v>6545.854080000001</v>
          </cell>
        </row>
        <row r="1554">
          <cell r="F1554">
            <v>594.56793184912476</v>
          </cell>
        </row>
        <row r="1565">
          <cell r="F1565">
            <v>403.09862571649876</v>
          </cell>
        </row>
        <row r="1576">
          <cell r="F1576">
            <v>206.50758178758625</v>
          </cell>
        </row>
        <row r="1587">
          <cell r="F1587">
            <v>186.10758178758624</v>
          </cell>
        </row>
        <row r="1594">
          <cell r="F1594">
            <v>413.47943999999995</v>
          </cell>
        </row>
        <row r="1601">
          <cell r="F1601">
            <v>223.58807999999999</v>
          </cell>
        </row>
        <row r="1608">
          <cell r="F1608">
            <v>53.58672</v>
          </cell>
        </row>
        <row r="1615">
          <cell r="F1615">
            <v>35.906040000000004</v>
          </cell>
        </row>
        <row r="1622">
          <cell r="F1622">
            <v>95.068079999999995</v>
          </cell>
        </row>
        <row r="1629">
          <cell r="F1629">
            <v>45.018720000000002</v>
          </cell>
        </row>
        <row r="1636">
          <cell r="F1636">
            <v>28.56204</v>
          </cell>
        </row>
        <row r="1643">
          <cell r="F1643">
            <v>216.88056</v>
          </cell>
        </row>
        <row r="1650">
          <cell r="F1650">
            <v>176.32944000000001</v>
          </cell>
        </row>
        <row r="1657">
          <cell r="F1657">
            <v>143.89344</v>
          </cell>
        </row>
        <row r="1686">
          <cell r="F1686">
            <v>126.83088000000001</v>
          </cell>
        </row>
        <row r="1707">
          <cell r="F1707">
            <v>211.55615999999998</v>
          </cell>
        </row>
        <row r="1714">
          <cell r="F1714">
            <v>158.66712000000001</v>
          </cell>
        </row>
        <row r="1721">
          <cell r="F1721">
            <v>105.77807999999999</v>
          </cell>
        </row>
        <row r="1728">
          <cell r="F1728">
            <v>54.657719999999998</v>
          </cell>
        </row>
        <row r="1735">
          <cell r="F1735">
            <v>148.31208000000001</v>
          </cell>
        </row>
        <row r="1742">
          <cell r="F1742">
            <v>51.206040000000002</v>
          </cell>
        </row>
      </sheetData>
      <sheetData sheetId="8">
        <row r="22">
          <cell r="F22">
            <v>657.84482758620697</v>
          </cell>
        </row>
        <row r="58">
          <cell r="F58">
            <v>2547.6465517241381</v>
          </cell>
        </row>
        <row r="65">
          <cell r="F65">
            <v>2561.8551724137933</v>
          </cell>
        </row>
        <row r="71">
          <cell r="F71">
            <v>2982.2086206896552</v>
          </cell>
        </row>
        <row r="78">
          <cell r="F78">
            <v>5033.9086206896554</v>
          </cell>
        </row>
        <row r="90">
          <cell r="F90">
            <v>11014.941954022988</v>
          </cell>
        </row>
        <row r="102">
          <cell r="F102">
            <v>6669.4137931034493</v>
          </cell>
        </row>
        <row r="112">
          <cell r="F112">
            <v>649.28112068965515</v>
          </cell>
        </row>
        <row r="122">
          <cell r="F122">
            <v>770.53810344827593</v>
          </cell>
        </row>
        <row r="129">
          <cell r="F129">
            <v>133.32117241379311</v>
          </cell>
        </row>
        <row r="135">
          <cell r="F135">
            <v>118.67077586206896</v>
          </cell>
        </row>
        <row r="192">
          <cell r="F192">
            <v>222.5344827586207</v>
          </cell>
        </row>
        <row r="199">
          <cell r="F199">
            <v>218.39655172413794</v>
          </cell>
        </row>
        <row r="206">
          <cell r="F206">
            <v>198.39655172413794</v>
          </cell>
        </row>
        <row r="213">
          <cell r="F213">
            <v>193.24137931034483</v>
          </cell>
        </row>
        <row r="220">
          <cell r="F220">
            <v>188.39655172413794</v>
          </cell>
        </row>
        <row r="227">
          <cell r="F227">
            <v>402.16967999999997</v>
          </cell>
        </row>
        <row r="233">
          <cell r="F233">
            <v>266.70632999999998</v>
          </cell>
        </row>
        <row r="239">
          <cell r="F239">
            <v>119.19951999999999</v>
          </cell>
        </row>
        <row r="245">
          <cell r="F245">
            <v>83.403374999999997</v>
          </cell>
        </row>
        <row r="251">
          <cell r="F251">
            <v>50.599560000000004</v>
          </cell>
        </row>
        <row r="257">
          <cell r="F257">
            <v>36.835260000000005</v>
          </cell>
        </row>
        <row r="263">
          <cell r="F263">
            <v>24.307634999999998</v>
          </cell>
        </row>
        <row r="269">
          <cell r="F269">
            <v>17.858692499999997</v>
          </cell>
        </row>
      </sheetData>
      <sheetData sheetId="9">
        <row r="17">
          <cell r="E17">
            <v>1235</v>
          </cell>
        </row>
        <row r="58">
          <cell r="E58">
            <v>211.04</v>
          </cell>
        </row>
        <row r="59">
          <cell r="E59">
            <v>206.51</v>
          </cell>
        </row>
        <row r="60">
          <cell r="E60">
            <v>108.82</v>
          </cell>
        </row>
        <row r="61">
          <cell r="E61">
            <v>69.64</v>
          </cell>
        </row>
        <row r="62">
          <cell r="E62">
            <v>27.69</v>
          </cell>
        </row>
        <row r="63">
          <cell r="E63">
            <v>18.09</v>
          </cell>
        </row>
        <row r="64">
          <cell r="E64">
            <v>12.19</v>
          </cell>
        </row>
        <row r="65">
          <cell r="E65">
            <v>9.14</v>
          </cell>
        </row>
        <row r="66">
          <cell r="E66">
            <v>1764</v>
          </cell>
        </row>
        <row r="67">
          <cell r="E67">
            <v>449.33</v>
          </cell>
        </row>
        <row r="68">
          <cell r="E68">
            <v>216.39</v>
          </cell>
        </row>
        <row r="69">
          <cell r="E69">
            <v>216.39</v>
          </cell>
        </row>
        <row r="70">
          <cell r="E70">
            <v>90.82</v>
          </cell>
        </row>
        <row r="71">
          <cell r="E71">
            <v>30.98</v>
          </cell>
        </row>
        <row r="72">
          <cell r="E72">
            <v>25.13</v>
          </cell>
        </row>
        <row r="73">
          <cell r="E73">
            <v>16.02</v>
          </cell>
        </row>
        <row r="74">
          <cell r="E74">
            <v>14.95</v>
          </cell>
        </row>
        <row r="75">
          <cell r="E75">
            <v>14.95</v>
          </cell>
        </row>
        <row r="76">
          <cell r="E76">
            <v>1423.51</v>
          </cell>
        </row>
        <row r="77">
          <cell r="E77">
            <v>377.74</v>
          </cell>
        </row>
        <row r="78">
          <cell r="E78">
            <v>134.12</v>
          </cell>
        </row>
        <row r="79">
          <cell r="E79">
            <v>73.72</v>
          </cell>
        </row>
        <row r="80">
          <cell r="E80">
            <v>26.19</v>
          </cell>
        </row>
        <row r="81">
          <cell r="E81">
            <v>13.88</v>
          </cell>
        </row>
        <row r="82">
          <cell r="E82">
            <v>8.0299999999999994</v>
          </cell>
        </row>
        <row r="83">
          <cell r="E83">
            <v>33.43</v>
          </cell>
        </row>
        <row r="84">
          <cell r="E84">
            <v>33.43</v>
          </cell>
        </row>
        <row r="85">
          <cell r="E85">
            <v>13.35</v>
          </cell>
        </row>
        <row r="86">
          <cell r="E86">
            <v>9.68</v>
          </cell>
        </row>
        <row r="87">
          <cell r="E87">
            <v>9.68</v>
          </cell>
        </row>
        <row r="89">
          <cell r="E89">
            <v>2296.38</v>
          </cell>
        </row>
        <row r="90">
          <cell r="E90">
            <v>1148.19</v>
          </cell>
        </row>
        <row r="91">
          <cell r="E91">
            <v>382.73</v>
          </cell>
        </row>
        <row r="92">
          <cell r="E92">
            <v>142.28</v>
          </cell>
        </row>
        <row r="93">
          <cell r="E93">
            <v>80</v>
          </cell>
        </row>
        <row r="94">
          <cell r="E94">
            <v>11.16</v>
          </cell>
        </row>
        <row r="95">
          <cell r="E95">
            <v>4058.79</v>
          </cell>
        </row>
        <row r="96">
          <cell r="E96">
            <v>5081.43</v>
          </cell>
        </row>
        <row r="97">
          <cell r="E97">
            <v>4023.22</v>
          </cell>
        </row>
        <row r="98">
          <cell r="E98">
            <v>1359.37</v>
          </cell>
        </row>
        <row r="99">
          <cell r="E99">
            <v>995.96</v>
          </cell>
        </row>
        <row r="100">
          <cell r="E100">
            <v>541.16999999999996</v>
          </cell>
        </row>
        <row r="101">
          <cell r="E101">
            <v>406.09</v>
          </cell>
        </row>
        <row r="102">
          <cell r="E102">
            <v>360.78</v>
          </cell>
        </row>
        <row r="103">
          <cell r="E103">
            <v>270.58999999999997</v>
          </cell>
        </row>
        <row r="104">
          <cell r="E104">
            <v>5175</v>
          </cell>
        </row>
        <row r="108">
          <cell r="E108">
            <v>417.6</v>
          </cell>
        </row>
        <row r="109">
          <cell r="E109">
            <v>34436.03</v>
          </cell>
        </row>
        <row r="111">
          <cell r="E111">
            <v>9156.27</v>
          </cell>
        </row>
        <row r="112">
          <cell r="E112">
            <v>4140</v>
          </cell>
        </row>
        <row r="113">
          <cell r="E113">
            <v>5175</v>
          </cell>
        </row>
        <row r="114">
          <cell r="E114">
            <v>34336</v>
          </cell>
        </row>
        <row r="115">
          <cell r="E115">
            <v>6867.2</v>
          </cell>
        </row>
        <row r="116">
          <cell r="E116">
            <v>5500</v>
          </cell>
        </row>
        <row r="117">
          <cell r="E117">
            <v>30000</v>
          </cell>
        </row>
        <row r="118">
          <cell r="E118">
            <v>3000</v>
          </cell>
        </row>
        <row r="119">
          <cell r="E119">
            <v>135430</v>
          </cell>
        </row>
        <row r="120">
          <cell r="E120">
            <v>45000</v>
          </cell>
        </row>
        <row r="121">
          <cell r="E121">
            <v>206960</v>
          </cell>
        </row>
        <row r="122">
          <cell r="E122">
            <v>5180</v>
          </cell>
        </row>
        <row r="123">
          <cell r="E123">
            <v>600</v>
          </cell>
        </row>
        <row r="124">
          <cell r="E124">
            <v>1725</v>
          </cell>
        </row>
        <row r="128">
          <cell r="E128">
            <v>3562.34</v>
          </cell>
        </row>
        <row r="131">
          <cell r="E131">
            <v>5425</v>
          </cell>
        </row>
        <row r="134">
          <cell r="E134">
            <v>975</v>
          </cell>
        </row>
        <row r="139">
          <cell r="E139">
            <v>650</v>
          </cell>
        </row>
        <row r="150">
          <cell r="E150">
            <v>2939.2241379310349</v>
          </cell>
        </row>
        <row r="153">
          <cell r="E153">
            <v>499.13793103448279</v>
          </cell>
        </row>
        <row r="154">
          <cell r="E154">
            <v>226.29310344827587</v>
          </cell>
        </row>
        <row r="155">
          <cell r="E155">
            <v>80.887931034482762</v>
          </cell>
        </row>
        <row r="156">
          <cell r="E156">
            <v>67.094827586206904</v>
          </cell>
        </row>
        <row r="157">
          <cell r="E157">
            <v>47.724137931034484</v>
          </cell>
        </row>
        <row r="158">
          <cell r="E158">
            <v>35.896551724137936</v>
          </cell>
        </row>
        <row r="159">
          <cell r="E159">
            <v>18.879310344827587</v>
          </cell>
        </row>
        <row r="160">
          <cell r="E160">
            <v>170.09482758620692</v>
          </cell>
        </row>
        <row r="161">
          <cell r="E161">
            <v>90.715517241379317</v>
          </cell>
        </row>
        <row r="162">
          <cell r="E162">
            <v>86.543103448275872</v>
          </cell>
        </row>
        <row r="163">
          <cell r="E163">
            <v>51.853448275862071</v>
          </cell>
        </row>
        <row r="164">
          <cell r="E164">
            <v>54.767241379310349</v>
          </cell>
        </row>
        <row r="165">
          <cell r="E165">
            <v>42.27</v>
          </cell>
        </row>
        <row r="166">
          <cell r="E166">
            <v>38.172413793103452</v>
          </cell>
        </row>
        <row r="167">
          <cell r="E167">
            <v>68.603448275862078</v>
          </cell>
        </row>
        <row r="171">
          <cell r="E171">
            <v>93.508620689655174</v>
          </cell>
        </row>
        <row r="175">
          <cell r="E175">
            <v>35.491379310344833</v>
          </cell>
        </row>
        <row r="176">
          <cell r="E176">
            <v>18.008620689655174</v>
          </cell>
        </row>
        <row r="177">
          <cell r="E177">
            <v>54.043103448275865</v>
          </cell>
        </row>
        <row r="178">
          <cell r="E178">
            <v>9.9137931034482758</v>
          </cell>
        </row>
        <row r="179">
          <cell r="E179">
            <v>71.517241379310349</v>
          </cell>
        </row>
        <row r="180">
          <cell r="E180">
            <v>50.017241379310349</v>
          </cell>
        </row>
        <row r="182">
          <cell r="E182">
            <v>51.327586206896555</v>
          </cell>
        </row>
        <row r="185">
          <cell r="E185">
            <v>1800</v>
          </cell>
        </row>
        <row r="186">
          <cell r="E186">
            <v>2800</v>
          </cell>
        </row>
        <row r="187">
          <cell r="E187">
            <v>650</v>
          </cell>
        </row>
        <row r="189">
          <cell r="E189">
            <v>11795</v>
          </cell>
        </row>
        <row r="190">
          <cell r="E190">
            <v>158140</v>
          </cell>
        </row>
        <row r="193">
          <cell r="E193">
            <v>7517.2413793103451</v>
          </cell>
        </row>
        <row r="194">
          <cell r="E194">
            <v>3913.7931034482763</v>
          </cell>
        </row>
        <row r="195">
          <cell r="E195">
            <v>3068.9655172413795</v>
          </cell>
        </row>
        <row r="196">
          <cell r="E196">
            <v>1741.3793103448277</v>
          </cell>
        </row>
        <row r="197">
          <cell r="E197">
            <v>1306.03</v>
          </cell>
        </row>
        <row r="198">
          <cell r="E198">
            <v>779</v>
          </cell>
        </row>
        <row r="199">
          <cell r="E199">
            <v>2060.6799999999998</v>
          </cell>
        </row>
        <row r="200">
          <cell r="E200">
            <v>1099.1379310344828</v>
          </cell>
        </row>
        <row r="201">
          <cell r="E201">
            <v>943.96551724137942</v>
          </cell>
        </row>
        <row r="202">
          <cell r="E202">
            <v>331.89655172413796</v>
          </cell>
        </row>
        <row r="203">
          <cell r="E203">
            <v>298.70999999999998</v>
          </cell>
        </row>
        <row r="204">
          <cell r="E204">
            <v>237.8</v>
          </cell>
        </row>
        <row r="205">
          <cell r="E205">
            <v>2125.54</v>
          </cell>
        </row>
        <row r="206">
          <cell r="E206">
            <v>1133.6206896551726</v>
          </cell>
        </row>
        <row r="207">
          <cell r="E207">
            <v>732.75862068965523</v>
          </cell>
        </row>
        <row r="208">
          <cell r="E208">
            <v>327.58620689655174</v>
          </cell>
        </row>
        <row r="209">
          <cell r="E209">
            <v>133.4</v>
          </cell>
        </row>
        <row r="210">
          <cell r="E210">
            <v>73.95</v>
          </cell>
        </row>
        <row r="211">
          <cell r="E211">
            <v>1087.5</v>
          </cell>
        </row>
        <row r="212">
          <cell r="E212">
            <v>362.5</v>
          </cell>
        </row>
        <row r="213">
          <cell r="E213">
            <v>217.5</v>
          </cell>
        </row>
        <row r="214">
          <cell r="E214">
            <v>145</v>
          </cell>
        </row>
        <row r="215">
          <cell r="E215">
            <v>500.25</v>
          </cell>
        </row>
        <row r="216">
          <cell r="E216">
            <v>200.1</v>
          </cell>
        </row>
        <row r="217">
          <cell r="E217">
            <v>1223.2</v>
          </cell>
        </row>
        <row r="218">
          <cell r="E218">
            <v>366.96</v>
          </cell>
        </row>
        <row r="219">
          <cell r="E219">
            <v>14500</v>
          </cell>
        </row>
        <row r="220">
          <cell r="E220">
            <v>48140</v>
          </cell>
        </row>
        <row r="221">
          <cell r="E221">
            <v>21750</v>
          </cell>
        </row>
        <row r="222">
          <cell r="E222">
            <v>18366.28</v>
          </cell>
        </row>
        <row r="223">
          <cell r="E223">
            <v>8171.68</v>
          </cell>
        </row>
        <row r="224">
          <cell r="E224">
            <v>5720</v>
          </cell>
        </row>
        <row r="225">
          <cell r="E225">
            <v>3268.67</v>
          </cell>
        </row>
        <row r="226">
          <cell r="E226">
            <v>2451.5</v>
          </cell>
        </row>
        <row r="227">
          <cell r="E227">
            <v>1967540</v>
          </cell>
        </row>
        <row r="228">
          <cell r="E228">
            <v>47165</v>
          </cell>
        </row>
        <row r="231">
          <cell r="E231">
            <v>60.698275862068968</v>
          </cell>
        </row>
        <row r="232">
          <cell r="E232">
            <v>48.172413793103452</v>
          </cell>
        </row>
        <row r="233">
          <cell r="E233">
            <v>21.3448275862069</v>
          </cell>
        </row>
        <row r="234">
          <cell r="E234">
            <v>13.112068965517244</v>
          </cell>
        </row>
        <row r="235">
          <cell r="E235">
            <v>8.7241379310344822</v>
          </cell>
        </row>
        <row r="236">
          <cell r="E236">
            <v>360</v>
          </cell>
        </row>
        <row r="237">
          <cell r="E237">
            <v>210</v>
          </cell>
        </row>
        <row r="238">
          <cell r="E238">
            <v>60</v>
          </cell>
        </row>
        <row r="239">
          <cell r="E239">
            <v>14</v>
          </cell>
        </row>
        <row r="240">
          <cell r="E240">
            <v>9.3362068965517242</v>
          </cell>
        </row>
        <row r="241">
          <cell r="E241">
            <v>442</v>
          </cell>
        </row>
        <row r="242">
          <cell r="E242">
            <v>401.5</v>
          </cell>
        </row>
        <row r="243">
          <cell r="E243">
            <v>132</v>
          </cell>
        </row>
        <row r="244">
          <cell r="E244">
            <v>118.80172413793105</v>
          </cell>
        </row>
        <row r="245">
          <cell r="E245">
            <v>441.64655172413791</v>
          </cell>
        </row>
        <row r="246">
          <cell r="E246">
            <v>163.89655172413794</v>
          </cell>
        </row>
        <row r="247">
          <cell r="E247">
            <v>145.19827586206898</v>
          </cell>
        </row>
        <row r="248">
          <cell r="E248">
            <v>264</v>
          </cell>
        </row>
        <row r="249">
          <cell r="E249">
            <v>153.37068965517241</v>
          </cell>
        </row>
        <row r="250">
          <cell r="E250">
            <v>138.0344827586207</v>
          </cell>
        </row>
        <row r="251">
          <cell r="E251">
            <v>55</v>
          </cell>
        </row>
        <row r="252">
          <cell r="E252">
            <v>50</v>
          </cell>
        </row>
        <row r="253">
          <cell r="E253">
            <v>37.5</v>
          </cell>
        </row>
        <row r="254">
          <cell r="E254">
            <v>392.2</v>
          </cell>
        </row>
        <row r="255">
          <cell r="E255">
            <v>323.57</v>
          </cell>
        </row>
        <row r="256">
          <cell r="E256">
            <v>43.422413793103452</v>
          </cell>
        </row>
        <row r="257">
          <cell r="E257">
            <v>262.41379310344826</v>
          </cell>
        </row>
        <row r="258">
          <cell r="E258">
            <v>262.41379310344826</v>
          </cell>
        </row>
        <row r="259">
          <cell r="E259">
            <v>262.41379310344826</v>
          </cell>
        </row>
        <row r="260">
          <cell r="E260">
            <v>17569.411764705881</v>
          </cell>
        </row>
        <row r="261">
          <cell r="E261">
            <v>11423.31</v>
          </cell>
        </row>
        <row r="262">
          <cell r="E262">
            <v>9424.23</v>
          </cell>
        </row>
        <row r="263">
          <cell r="E263">
            <v>5347.92</v>
          </cell>
        </row>
        <row r="267">
          <cell r="E267">
            <v>1090</v>
          </cell>
        </row>
        <row r="270">
          <cell r="E270">
            <v>292.5</v>
          </cell>
        </row>
        <row r="271">
          <cell r="E271">
            <v>326.25</v>
          </cell>
        </row>
        <row r="272">
          <cell r="E272">
            <v>174</v>
          </cell>
        </row>
        <row r="273">
          <cell r="E273">
            <v>38</v>
          </cell>
        </row>
        <row r="274">
          <cell r="E274">
            <v>25</v>
          </cell>
        </row>
        <row r="275">
          <cell r="E275">
            <v>69</v>
          </cell>
        </row>
        <row r="276">
          <cell r="E276">
            <v>31</v>
          </cell>
        </row>
        <row r="277">
          <cell r="E277">
            <v>19</v>
          </cell>
        </row>
        <row r="278">
          <cell r="E278">
            <v>165.63</v>
          </cell>
        </row>
        <row r="279">
          <cell r="E279">
            <v>132.5</v>
          </cell>
        </row>
        <row r="280">
          <cell r="E280">
            <v>106</v>
          </cell>
        </row>
        <row r="284">
          <cell r="E284">
            <v>94.95</v>
          </cell>
        </row>
        <row r="287">
          <cell r="E287">
            <v>161.28</v>
          </cell>
        </row>
        <row r="288">
          <cell r="E288">
            <v>120.96</v>
          </cell>
        </row>
        <row r="289">
          <cell r="E289">
            <v>80.64</v>
          </cell>
        </row>
        <row r="290">
          <cell r="E290">
            <v>40.32</v>
          </cell>
        </row>
        <row r="291">
          <cell r="E291">
            <v>112.5</v>
          </cell>
        </row>
        <row r="292">
          <cell r="E292">
            <v>37.5</v>
          </cell>
        </row>
        <row r="293">
          <cell r="E293">
            <v>31033.77</v>
          </cell>
        </row>
        <row r="294">
          <cell r="E294">
            <v>280</v>
          </cell>
        </row>
        <row r="295">
          <cell r="E295">
            <v>2750.01</v>
          </cell>
        </row>
        <row r="296">
          <cell r="E296">
            <v>15186.54</v>
          </cell>
        </row>
        <row r="297">
          <cell r="E297">
            <v>2070.0300000000002</v>
          </cell>
        </row>
        <row r="298">
          <cell r="E298">
            <v>139.82</v>
          </cell>
        </row>
        <row r="299">
          <cell r="E299">
            <v>114.45</v>
          </cell>
        </row>
        <row r="300">
          <cell r="E300">
            <v>1100</v>
          </cell>
        </row>
        <row r="301">
          <cell r="E301">
            <v>780</v>
          </cell>
        </row>
        <row r="302">
          <cell r="E302">
            <v>125.84</v>
          </cell>
        </row>
        <row r="303">
          <cell r="E303">
            <v>1390</v>
          </cell>
        </row>
        <row r="304">
          <cell r="E304">
            <v>390</v>
          </cell>
        </row>
        <row r="305">
          <cell r="E305">
            <v>1590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TILLA CONSTRUCCIÓN"/>
      <sheetName val="PLANTILLA CONSTRUCCIÓN (2)"/>
      <sheetName val="Mem La princip"/>
      <sheetName val="Hoja3"/>
      <sheetName val="Analisis"/>
      <sheetName val="tabulacion cunetas"/>
      <sheetName val="MANO DE OBRA"/>
      <sheetName val="Equipos  (2)"/>
      <sheetName val="Fuentes y Anchos"/>
      <sheetName val="MATERIALES E INSUMOS"/>
      <sheetName val="EQUIPOS Y MOV TIERRAS"/>
    </sheetNames>
    <sheetDataSet>
      <sheetData sheetId="0" refreshError="1"/>
      <sheetData sheetId="1"/>
      <sheetData sheetId="2">
        <row r="5">
          <cell r="B5">
            <v>6.9859999999999998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>
        <row r="11">
          <cell r="B11">
            <v>8.75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9</v>
          </cell>
        </row>
        <row r="15">
          <cell r="B15">
            <v>9</v>
          </cell>
        </row>
      </sheetData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 Desembolsos"/>
      <sheetName val="INSUMOS"/>
      <sheetName val="Análisis"/>
      <sheetName val="SPA B.P. Modif. p I.M.B."/>
      <sheetName val="Resumen Cubicación "/>
      <sheetName val="Cubicación SPA R.S.J."/>
      <sheetName val="SPA B.P. Modif. p I.M.B. (2)"/>
      <sheetName val="SPA Bahia Principe "/>
      <sheetName val="SPA1 "/>
      <sheetName val="SPA2"/>
      <sheetName val="Hoja2"/>
      <sheetName val="Ventanas Ansa2"/>
      <sheetName val="Presentación"/>
      <sheetName val="Cronograma de Certificacio"/>
      <sheetName val="ANA"/>
      <sheetName val="Análisis de Precios"/>
      <sheetName val="ELECTRICO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 (2)"/>
      <sheetName val="Analisis"/>
      <sheetName val="PVC"/>
      <sheetName val="Resumen (2)"/>
      <sheetName val="Pres. "/>
      <sheetName val="Resumen"/>
      <sheetName val="Materiales"/>
      <sheetName val="M.O."/>
      <sheetName val="MANO DE OBRA"/>
      <sheetName val="Estructurales SALON"/>
      <sheetName val="EST. ALM"/>
    </sheetNames>
    <sheetDataSet>
      <sheetData sheetId="0"/>
      <sheetData sheetId="1"/>
      <sheetData sheetId="2"/>
      <sheetData sheetId="3"/>
      <sheetData sheetId="4"/>
      <sheetData sheetId="5"/>
      <sheetData sheetId="6">
        <row r="215">
          <cell r="F215">
            <v>6.9530000000000003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Horm."/>
      <sheetName val="Insumos"/>
      <sheetName val="Análisis"/>
      <sheetName val="Presupuesto"/>
      <sheetName val="Materiales"/>
      <sheetName val="Detalle Acero"/>
    </sheetNames>
    <sheetDataSet>
      <sheetData sheetId="0" refreshError="1"/>
      <sheetData sheetId="1" refreshError="1">
        <row r="14">
          <cell r="C14">
            <v>250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dic. No. 1"/>
      <sheetName val="Adic. No. 2"/>
      <sheetName val="Adic. No. 3"/>
      <sheetName val="Part. No Ejecutables"/>
      <sheetName val="Orden de Cambio"/>
      <sheetName val="Aum. de Cant."/>
      <sheetName val="FB-162-0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"/>
      <sheetName val="INS"/>
      <sheetName val="RNDIMTO"/>
      <sheetName val="M.O."/>
      <sheetName val="ANA"/>
      <sheetName val="RESU"/>
      <sheetName val="INDISE"/>
      <sheetName val="Analisis (2)"/>
      <sheetName val="1"/>
      <sheetName val="Insumos"/>
      <sheetName val="Cubicacion"/>
      <sheetName val="Análisis"/>
      <sheetName val="Col.Amarre"/>
      <sheetName val="Escalera"/>
      <sheetName val="Muros"/>
      <sheetName val="M_O_"/>
      <sheetName val="Analisis_(2)"/>
      <sheetName val="Col_Amarre"/>
      <sheetName val="M_O_1"/>
      <sheetName val="Analisis_(2)1"/>
      <sheetName val="Col_Amarre1"/>
      <sheetName val="M_O_3"/>
      <sheetName val="Analisis_(2)3"/>
      <sheetName val="Col_Amarre3"/>
      <sheetName val="M_O_2"/>
      <sheetName val="Analisis_(2)2"/>
      <sheetName val="Col_Amarre2"/>
      <sheetName val="M_O_4"/>
      <sheetName val="Analisis_(2)4"/>
      <sheetName val="Col_Amarre4"/>
      <sheetName val="M_O_5"/>
      <sheetName val="Analisis_(2)5"/>
      <sheetName val="Col_Amarre5"/>
      <sheetName val="Cotizaciones"/>
      <sheetName val="ListaPrecios"/>
      <sheetName val="M.O. MinisterioTrabajo"/>
      <sheetName val="Documents and Setting"/>
      <sheetName val="Cargas Sociales"/>
      <sheetName val="Analisis Unit. "/>
      <sheetName val="analisis sto dgo"/>
      <sheetName val="Resumen Precio Equipos"/>
      <sheetName val="o.m. y salarios"/>
      <sheetName val="materiales"/>
      <sheetName val="Mezcla"/>
      <sheetName val="INSUMO"/>
      <sheetName val="capilla"/>
      <sheetName val="a"/>
      <sheetName val="Preferencias"/>
      <sheetName val="Analisi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  <sheetName val="Mano de Obra"/>
      <sheetName val="Anal. horm."/>
      <sheetName val="Cargas_Sociales"/>
      <sheetName val="Analisis_Unit__"/>
      <sheetName val="analisis_sto_dgo"/>
      <sheetName val="Resumen_Precio_Equipos"/>
      <sheetName val="o_m__y_salarios"/>
      <sheetName val="AISC_13th_Ed__Properties_Viewer"/>
      <sheetName val="Presupuesto-Zapata_Aislada"/>
      <sheetName val="Mano_de_Obra"/>
      <sheetName val="Anal__horm_"/>
      <sheetName val="Cargas_Sociales1"/>
      <sheetName val="Analisis_Unit__1"/>
      <sheetName val="Resumen_Precio_Equipos1"/>
      <sheetName val="o_m__y_salarios1"/>
      <sheetName val="analisis_sto_dgo1"/>
      <sheetName val="AISC_13th_Ed__Properties_Viewe1"/>
      <sheetName val="Presupuesto-Zapata_Aislada1"/>
      <sheetName val="Mano_de_Obra1"/>
      <sheetName val="Anal__horm_1"/>
      <sheetName val="Cargas_Sociales2"/>
      <sheetName val="Analisis_Unit__2"/>
      <sheetName val="Resumen_Precio_Equipos2"/>
      <sheetName val="o_m__y_salarios2"/>
      <sheetName val="analisis_sto_dgo2"/>
      <sheetName val="AISC_13th_Ed__Properties_Viewe2"/>
      <sheetName val="Presupuesto-Zapata_Aislada2"/>
      <sheetName val="Mano_de_Obra2"/>
      <sheetName val="Anal__horm_2"/>
      <sheetName val="Cargas_Sociales3"/>
      <sheetName val="Analisis_Unit__3"/>
      <sheetName val="analisis_sto_dgo3"/>
      <sheetName val="Resumen_Precio_Equipos3"/>
      <sheetName val="o_m__y_salarios3"/>
      <sheetName val="AISC_13th_Ed__Properties_Viewe3"/>
      <sheetName val="Presupuesto-Zapata_Aislada3"/>
      <sheetName val="Mano_de_Obra3"/>
      <sheetName val="Anal__horm_3"/>
      <sheetName val="listado equipos a utilizar"/>
      <sheetName val="addenda"/>
    </sheetNames>
    <sheetDataSet>
      <sheetData sheetId="0"/>
      <sheetData sheetId="1"/>
      <sheetData sheetId="2"/>
      <sheetData sheetId="3">
        <row r="10">
          <cell r="C10">
            <v>578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0">
          <cell r="C10">
            <v>578</v>
          </cell>
        </row>
      </sheetData>
      <sheetData sheetId="16"/>
      <sheetData sheetId="17"/>
      <sheetData sheetId="18">
        <row r="10">
          <cell r="C10">
            <v>578</v>
          </cell>
        </row>
      </sheetData>
      <sheetData sheetId="19"/>
      <sheetData sheetId="20"/>
      <sheetData sheetId="21">
        <row r="10">
          <cell r="C10">
            <v>578</v>
          </cell>
        </row>
      </sheetData>
      <sheetData sheetId="22"/>
      <sheetData sheetId="23"/>
      <sheetData sheetId="24">
        <row r="10">
          <cell r="C10">
            <v>578</v>
          </cell>
        </row>
      </sheetData>
      <sheetData sheetId="25"/>
      <sheetData sheetId="26"/>
      <sheetData sheetId="27">
        <row r="10">
          <cell r="C10">
            <v>578</v>
          </cell>
        </row>
      </sheetData>
      <sheetData sheetId="28"/>
      <sheetData sheetId="29"/>
      <sheetData sheetId="30">
        <row r="10">
          <cell r="C10">
            <v>578</v>
          </cell>
        </row>
      </sheetData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(2)"/>
      <sheetName val="PROPUESTA EST. METÁLICAS (3)"/>
      <sheetName val="Volumetría"/>
      <sheetName val="R.A.U."/>
      <sheetName val="A.U."/>
      <sheetName val="A.U SANITARIAS"/>
      <sheetName val="A.U.Sanit."/>
      <sheetName val="A.U.Elec."/>
      <sheetName val="A.U.Mec."/>
      <sheetName val="A.U.Metal."/>
      <sheetName val="A.U.GasesM."/>
      <sheetName val="A.U.Ascensor"/>
      <sheetName val="Eq.Med."/>
      <sheetName val="Insumos"/>
      <sheetName val="SubCon"/>
      <sheetName val="M.O."/>
      <sheetName val="Equipos "/>
      <sheetName val="Ac.Z"/>
      <sheetName val="Ac.V"/>
      <sheetName val="Hoja1"/>
      <sheetName val="Ac.C"/>
      <sheetName val="Ac.L"/>
      <sheetName val="Camp."/>
    </sheetNames>
    <sheetDataSet>
      <sheetData sheetId="0"/>
      <sheetData sheetId="1"/>
      <sheetData sheetId="2">
        <row r="9">
          <cell r="H9">
            <v>12.074999999999999</v>
          </cell>
        </row>
      </sheetData>
      <sheetData sheetId="3">
        <row r="10">
          <cell r="F10" t="e">
            <v>#REF!</v>
          </cell>
        </row>
        <row r="11">
          <cell r="F11">
            <v>27687.079565533637</v>
          </cell>
        </row>
        <row r="12">
          <cell r="F12">
            <v>62853.286404532104</v>
          </cell>
        </row>
        <row r="16">
          <cell r="F16">
            <v>25.347839999999998</v>
          </cell>
        </row>
        <row r="17">
          <cell r="F17">
            <v>112.09823924024873</v>
          </cell>
        </row>
        <row r="18">
          <cell r="F18">
            <v>23.625</v>
          </cell>
        </row>
        <row r="51">
          <cell r="F51">
            <v>635.01801552664699</v>
          </cell>
        </row>
        <row r="52">
          <cell r="F52">
            <v>490.38036109945443</v>
          </cell>
        </row>
        <row r="54">
          <cell r="F54">
            <v>4886.9823610994545</v>
          </cell>
        </row>
        <row r="55">
          <cell r="F55">
            <v>4367.7123655266469</v>
          </cell>
        </row>
        <row r="58">
          <cell r="F58">
            <v>3783.7461000000003</v>
          </cell>
        </row>
        <row r="59">
          <cell r="F59">
            <v>5485.0190476190473</v>
          </cell>
        </row>
        <row r="60">
          <cell r="F60">
            <v>6127.6190476190477</v>
          </cell>
        </row>
        <row r="62">
          <cell r="F62">
            <v>3896.55375</v>
          </cell>
        </row>
        <row r="63">
          <cell r="F63">
            <v>528.22121428571438</v>
          </cell>
        </row>
        <row r="64">
          <cell r="F64">
            <v>6400.1137142857142</v>
          </cell>
        </row>
        <row r="67">
          <cell r="F67">
            <v>3014.55375</v>
          </cell>
        </row>
        <row r="117">
          <cell r="F117">
            <v>259.18474571428567</v>
          </cell>
        </row>
        <row r="123">
          <cell r="F123">
            <v>85.304743954285712</v>
          </cell>
        </row>
        <row r="143">
          <cell r="F143">
            <v>172.65399714647637</v>
          </cell>
        </row>
      </sheetData>
      <sheetData sheetId="4">
        <row r="709">
          <cell r="G709">
            <v>8749.5191487999982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3">
          <cell r="G13">
            <v>1890</v>
          </cell>
        </row>
        <row r="17">
          <cell r="G17">
            <v>2300</v>
          </cell>
        </row>
        <row r="18">
          <cell r="G18">
            <v>2300</v>
          </cell>
        </row>
        <row r="22">
          <cell r="G22">
            <v>46</v>
          </cell>
        </row>
        <row r="31">
          <cell r="G31">
            <v>354</v>
          </cell>
        </row>
        <row r="32">
          <cell r="D32" t="str">
            <v>Arena fina para pañete</v>
          </cell>
          <cell r="G32">
            <v>990.00000000000011</v>
          </cell>
        </row>
        <row r="33">
          <cell r="D33" t="str">
            <v>Arena gruesa lavada</v>
          </cell>
          <cell r="G33">
            <v>1260</v>
          </cell>
        </row>
        <row r="34">
          <cell r="D34" t="str">
            <v>Arena gruesa no lavada (Itabo)</v>
          </cell>
        </row>
        <row r="35">
          <cell r="G35">
            <v>1239</v>
          </cell>
        </row>
        <row r="36">
          <cell r="G36">
            <v>1091.2</v>
          </cell>
        </row>
        <row r="37">
          <cell r="G37">
            <v>1091.2</v>
          </cell>
        </row>
        <row r="38">
          <cell r="G38">
            <v>1090</v>
          </cell>
        </row>
        <row r="43">
          <cell r="G43">
            <v>1800</v>
          </cell>
        </row>
        <row r="44">
          <cell r="G44">
            <v>2065</v>
          </cell>
        </row>
        <row r="45">
          <cell r="G45">
            <v>2360</v>
          </cell>
        </row>
        <row r="49">
          <cell r="G49">
            <v>30.68</v>
          </cell>
        </row>
        <row r="50">
          <cell r="G50">
            <v>39.459199999999996</v>
          </cell>
        </row>
        <row r="55">
          <cell r="D55" t="str">
            <v>Cemento gris Portland</v>
          </cell>
        </row>
        <row r="56">
          <cell r="G56">
            <v>250</v>
          </cell>
        </row>
        <row r="66">
          <cell r="G66">
            <v>420</v>
          </cell>
        </row>
        <row r="68">
          <cell r="G68">
            <v>270</v>
          </cell>
        </row>
        <row r="70">
          <cell r="G70">
            <v>50</v>
          </cell>
        </row>
        <row r="76">
          <cell r="G76">
            <v>389.4</v>
          </cell>
        </row>
        <row r="77">
          <cell r="G77">
            <v>954</v>
          </cell>
        </row>
        <row r="78">
          <cell r="G78">
            <v>3967</v>
          </cell>
        </row>
        <row r="79">
          <cell r="G79">
            <v>870.93</v>
          </cell>
        </row>
        <row r="80">
          <cell r="G80">
            <v>290.54749999999996</v>
          </cell>
        </row>
        <row r="81">
          <cell r="G81">
            <v>213.43999999999997</v>
          </cell>
        </row>
        <row r="83">
          <cell r="G83">
            <v>342.2</v>
          </cell>
        </row>
        <row r="85">
          <cell r="G85">
            <v>295</v>
          </cell>
        </row>
        <row r="86">
          <cell r="G86">
            <v>252.99999999999997</v>
          </cell>
        </row>
        <row r="87">
          <cell r="G87">
            <v>414.49</v>
          </cell>
        </row>
        <row r="88">
          <cell r="G88">
            <v>18000</v>
          </cell>
        </row>
        <row r="92">
          <cell r="G92">
            <v>55.46</v>
          </cell>
        </row>
        <row r="93">
          <cell r="G93">
            <v>47</v>
          </cell>
        </row>
        <row r="94">
          <cell r="G94">
            <v>34</v>
          </cell>
        </row>
        <row r="95">
          <cell r="G95">
            <v>60</v>
          </cell>
        </row>
        <row r="96">
          <cell r="G96">
            <v>425</v>
          </cell>
        </row>
        <row r="99">
          <cell r="G99">
            <v>5500</v>
          </cell>
        </row>
        <row r="100">
          <cell r="G100">
            <v>6500</v>
          </cell>
        </row>
        <row r="103">
          <cell r="G103">
            <v>500</v>
          </cell>
        </row>
        <row r="108">
          <cell r="G108">
            <v>46</v>
          </cell>
        </row>
        <row r="109">
          <cell r="G109">
            <v>46</v>
          </cell>
        </row>
        <row r="110">
          <cell r="G110">
            <v>47</v>
          </cell>
        </row>
        <row r="111">
          <cell r="G111">
            <v>47</v>
          </cell>
        </row>
        <row r="113">
          <cell r="G113">
            <v>125</v>
          </cell>
        </row>
        <row r="114">
          <cell r="G114">
            <v>1599.9974</v>
          </cell>
        </row>
        <row r="117">
          <cell r="G117">
            <v>213</v>
          </cell>
        </row>
        <row r="125">
          <cell r="G125">
            <v>816.34300000000007</v>
          </cell>
        </row>
        <row r="126">
          <cell r="G126">
            <v>1108.239</v>
          </cell>
        </row>
        <row r="130">
          <cell r="G130">
            <v>3500</v>
          </cell>
        </row>
      </sheetData>
      <sheetData sheetId="14">
        <row r="19">
          <cell r="G19">
            <v>997.09999999999991</v>
          </cell>
        </row>
        <row r="20">
          <cell r="G20">
            <v>2895.72</v>
          </cell>
        </row>
        <row r="75">
          <cell r="G75">
            <v>7186.2000000000007</v>
          </cell>
        </row>
        <row r="85">
          <cell r="G85">
            <v>343.97</v>
          </cell>
        </row>
      </sheetData>
      <sheetData sheetId="15">
        <row r="10">
          <cell r="I10">
            <v>640.54999999999995</v>
          </cell>
        </row>
        <row r="14">
          <cell r="I14">
            <v>314.72933277381452</v>
          </cell>
        </row>
        <row r="15">
          <cell r="I15">
            <v>90</v>
          </cell>
        </row>
        <row r="16">
          <cell r="I16">
            <v>160</v>
          </cell>
        </row>
        <row r="17">
          <cell r="I17">
            <v>100</v>
          </cell>
        </row>
        <row r="19">
          <cell r="I19">
            <v>125</v>
          </cell>
        </row>
        <row r="21">
          <cell r="I21">
            <v>1495</v>
          </cell>
        </row>
        <row r="23">
          <cell r="I23">
            <v>135</v>
          </cell>
        </row>
        <row r="25">
          <cell r="I25">
            <v>75</v>
          </cell>
        </row>
        <row r="26">
          <cell r="I26">
            <v>150</v>
          </cell>
        </row>
        <row r="27">
          <cell r="I27">
            <v>135</v>
          </cell>
        </row>
        <row r="28">
          <cell r="I28">
            <v>125</v>
          </cell>
        </row>
        <row r="35">
          <cell r="I35">
            <v>145</v>
          </cell>
        </row>
        <row r="36">
          <cell r="I36">
            <v>180</v>
          </cell>
        </row>
        <row r="38">
          <cell r="I38">
            <v>135</v>
          </cell>
        </row>
        <row r="39">
          <cell r="I39">
            <v>150</v>
          </cell>
        </row>
        <row r="40">
          <cell r="I40">
            <v>120</v>
          </cell>
        </row>
        <row r="46">
          <cell r="I46">
            <v>948.75</v>
          </cell>
        </row>
        <row r="47">
          <cell r="I47">
            <v>1186.08</v>
          </cell>
        </row>
        <row r="50">
          <cell r="I50">
            <v>497.95</v>
          </cell>
        </row>
        <row r="56">
          <cell r="I56">
            <v>291305</v>
          </cell>
        </row>
        <row r="73">
          <cell r="I73">
            <v>15.372</v>
          </cell>
        </row>
        <row r="75">
          <cell r="I75">
            <v>14.8995</v>
          </cell>
        </row>
        <row r="84">
          <cell r="I84">
            <v>25.672499999999999</v>
          </cell>
        </row>
        <row r="87">
          <cell r="I87">
            <v>64.165500000000009</v>
          </cell>
        </row>
        <row r="91">
          <cell r="I91">
            <v>107.99249999999999</v>
          </cell>
        </row>
        <row r="92">
          <cell r="I92">
            <v>137.44500000000002</v>
          </cell>
        </row>
        <row r="93">
          <cell r="I93">
            <v>139.99650000000003</v>
          </cell>
        </row>
        <row r="94">
          <cell r="I94">
            <v>201.63150000000002</v>
          </cell>
        </row>
        <row r="97">
          <cell r="I97">
            <v>117.93599999999999</v>
          </cell>
        </row>
        <row r="98">
          <cell r="I98">
            <v>186.69000000000003</v>
          </cell>
        </row>
        <row r="105">
          <cell r="I105">
            <v>47.04</v>
          </cell>
        </row>
        <row r="117">
          <cell r="I117">
            <v>50.053500000000007</v>
          </cell>
        </row>
        <row r="118">
          <cell r="I118">
            <v>33.337499999999999</v>
          </cell>
        </row>
        <row r="119">
          <cell r="I119">
            <v>93.828000000000003</v>
          </cell>
        </row>
        <row r="129">
          <cell r="I129">
            <v>139.31</v>
          </cell>
        </row>
        <row r="154">
          <cell r="I154">
            <v>408.81750000000005</v>
          </cell>
        </row>
        <row r="159">
          <cell r="I159">
            <v>74.34</v>
          </cell>
        </row>
        <row r="192">
          <cell r="I192">
            <v>408.81750000000005</v>
          </cell>
        </row>
        <row r="243">
          <cell r="I243">
            <v>1322.2545</v>
          </cell>
        </row>
        <row r="266">
          <cell r="I266">
            <v>1.2075</v>
          </cell>
        </row>
        <row r="269">
          <cell r="I269">
            <v>4.4834999999999994</v>
          </cell>
        </row>
        <row r="270">
          <cell r="I270">
            <v>0.57750000000000012</v>
          </cell>
        </row>
        <row r="273">
          <cell r="I273">
            <v>1.7849999999999999</v>
          </cell>
        </row>
        <row r="278">
          <cell r="I278">
            <v>51.5</v>
          </cell>
        </row>
        <row r="279">
          <cell r="I279">
            <v>25.75</v>
          </cell>
        </row>
        <row r="285">
          <cell r="I285">
            <v>110.2615</v>
          </cell>
        </row>
        <row r="316">
          <cell r="I316">
            <v>126.44280000000001</v>
          </cell>
        </row>
        <row r="319">
          <cell r="I319">
            <v>54.394300000000001</v>
          </cell>
        </row>
        <row r="322">
          <cell r="I322">
            <v>182.31</v>
          </cell>
        </row>
        <row r="327">
          <cell r="I327">
            <v>155.441</v>
          </cell>
        </row>
        <row r="337">
          <cell r="I337">
            <v>19.116799999999998</v>
          </cell>
        </row>
        <row r="338">
          <cell r="I338">
            <v>22.052300000000002</v>
          </cell>
        </row>
        <row r="339">
          <cell r="I339">
            <v>23.525200000000002</v>
          </cell>
        </row>
        <row r="345">
          <cell r="I345">
            <v>97.458600000000004</v>
          </cell>
        </row>
        <row r="346">
          <cell r="I346">
            <v>97.458600000000004</v>
          </cell>
        </row>
        <row r="347">
          <cell r="I347">
            <v>97.458600000000004</v>
          </cell>
        </row>
        <row r="349">
          <cell r="I349">
            <v>469.42500000000001</v>
          </cell>
        </row>
        <row r="350">
          <cell r="I350">
            <v>439.55250000000001</v>
          </cell>
        </row>
        <row r="351">
          <cell r="I351">
            <v>439.55250000000001</v>
          </cell>
        </row>
        <row r="366">
          <cell r="I366">
            <v>27.583500000000001</v>
          </cell>
        </row>
        <row r="367">
          <cell r="I367">
            <v>25.851000000000003</v>
          </cell>
        </row>
        <row r="372">
          <cell r="I372">
            <v>32.096499999999999</v>
          </cell>
        </row>
        <row r="373">
          <cell r="I373">
            <v>18.871499999999997</v>
          </cell>
        </row>
      </sheetData>
      <sheetData sheetId="16"/>
      <sheetData sheetId="17">
        <row r="12">
          <cell r="K12">
            <v>0</v>
          </cell>
        </row>
      </sheetData>
      <sheetData sheetId="18">
        <row r="15">
          <cell r="L15">
            <v>0</v>
          </cell>
        </row>
      </sheetData>
      <sheetData sheetId="19"/>
      <sheetData sheetId="20">
        <row r="12">
          <cell r="L12">
            <v>0</v>
          </cell>
        </row>
      </sheetData>
      <sheetData sheetId="21">
        <row r="203">
          <cell r="D203">
            <v>1.0259116308313339</v>
          </cell>
        </row>
      </sheetData>
      <sheetData sheetId="2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PRES EXC. 2DA ETAPA"/>
      <sheetName val="R.A.U."/>
      <sheetName val="A.U."/>
      <sheetName val="A.U.Sanit."/>
      <sheetName val="A.U.Elec."/>
      <sheetName val="A.U.Mec."/>
      <sheetName val="A.U.Metal."/>
      <sheetName val="A.U.GasesM."/>
      <sheetName val="A.U.Ascensor"/>
      <sheetName val="Eq.Med."/>
      <sheetName val="SubCon"/>
      <sheetName val="Insumos"/>
      <sheetName val="M.O."/>
      <sheetName val="Equipos "/>
      <sheetName val="Camp."/>
    </sheetNames>
    <sheetDataSet>
      <sheetData sheetId="0"/>
      <sheetData sheetId="1"/>
      <sheetData sheetId="2">
        <row r="10">
          <cell r="F10">
            <v>171778.16844599997</v>
          </cell>
        </row>
        <row r="23">
          <cell r="F23">
            <v>982.50978362697333</v>
          </cell>
        </row>
        <row r="25">
          <cell r="F25">
            <v>1476.3636036269731</v>
          </cell>
        </row>
        <row r="26">
          <cell r="F26">
            <v>957.93072170100447</v>
          </cell>
        </row>
        <row r="28">
          <cell r="F28">
            <v>542.73144977888251</v>
          </cell>
        </row>
        <row r="33">
          <cell r="F33">
            <v>1894.256824292908</v>
          </cell>
        </row>
        <row r="39">
          <cell r="F39">
            <v>234.16386249999999</v>
          </cell>
        </row>
        <row r="56">
          <cell r="F56">
            <v>4327.1749907637432</v>
          </cell>
        </row>
        <row r="57">
          <cell r="F57">
            <v>6119.7298571428573</v>
          </cell>
        </row>
        <row r="61">
          <cell r="F61">
            <v>7875.0586571428576</v>
          </cell>
        </row>
        <row r="86">
          <cell r="F86">
            <v>11755.73</v>
          </cell>
        </row>
        <row r="109">
          <cell r="F109">
            <v>1134.3669035274197</v>
          </cell>
        </row>
        <row r="112">
          <cell r="F112">
            <v>685.54603013034159</v>
          </cell>
        </row>
        <row r="113">
          <cell r="F113">
            <v>711.38949193126223</v>
          </cell>
        </row>
        <row r="114">
          <cell r="F114">
            <v>757.81697699126232</v>
          </cell>
        </row>
        <row r="122">
          <cell r="F122">
            <v>75.932772933500004</v>
          </cell>
        </row>
        <row r="125">
          <cell r="F125">
            <v>638.85988457142855</v>
          </cell>
        </row>
      </sheetData>
      <sheetData sheetId="3">
        <row r="35">
          <cell r="G35">
            <v>12.876018644067798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49">
          <cell r="G49">
            <v>80</v>
          </cell>
        </row>
      </sheetData>
      <sheetData sheetId="12">
        <row r="13">
          <cell r="G13">
            <v>1200</v>
          </cell>
        </row>
        <row r="14">
          <cell r="G14">
            <v>210</v>
          </cell>
        </row>
        <row r="19">
          <cell r="G19">
            <v>2465</v>
          </cell>
        </row>
        <row r="21">
          <cell r="G21">
            <v>51</v>
          </cell>
        </row>
        <row r="23">
          <cell r="G23">
            <v>14000</v>
          </cell>
        </row>
        <row r="24">
          <cell r="G24">
            <v>4200</v>
          </cell>
        </row>
        <row r="25">
          <cell r="G25">
            <v>950</v>
          </cell>
        </row>
        <row r="27">
          <cell r="G27">
            <v>29375</v>
          </cell>
        </row>
        <row r="47">
          <cell r="G47">
            <v>23.5</v>
          </cell>
        </row>
        <row r="57">
          <cell r="G57">
            <v>200</v>
          </cell>
        </row>
        <row r="60">
          <cell r="G60">
            <v>600</v>
          </cell>
        </row>
        <row r="61">
          <cell r="G61">
            <v>1200</v>
          </cell>
        </row>
        <row r="65">
          <cell r="G65">
            <v>700</v>
          </cell>
        </row>
        <row r="66">
          <cell r="G66">
            <v>105</v>
          </cell>
        </row>
        <row r="75">
          <cell r="G75">
            <v>150</v>
          </cell>
        </row>
        <row r="77">
          <cell r="G77">
            <v>330.4</v>
          </cell>
        </row>
        <row r="82">
          <cell r="G82">
            <v>2100</v>
          </cell>
        </row>
        <row r="84">
          <cell r="G84">
            <v>12426.27</v>
          </cell>
        </row>
        <row r="94">
          <cell r="G94">
            <v>7000</v>
          </cell>
        </row>
        <row r="95">
          <cell r="G95">
            <v>5500</v>
          </cell>
        </row>
        <row r="97">
          <cell r="G97">
            <v>10250</v>
          </cell>
        </row>
        <row r="98">
          <cell r="G98">
            <v>9430.56</v>
          </cell>
        </row>
        <row r="112">
          <cell r="G112">
            <v>15</v>
          </cell>
        </row>
        <row r="113">
          <cell r="G113">
            <v>800</v>
          </cell>
        </row>
        <row r="114">
          <cell r="G114">
            <v>200</v>
          </cell>
        </row>
        <row r="115">
          <cell r="G115">
            <v>1500</v>
          </cell>
        </row>
        <row r="120">
          <cell r="G120">
            <v>1445</v>
          </cell>
        </row>
        <row r="122">
          <cell r="G122">
            <v>1277</v>
          </cell>
        </row>
        <row r="123">
          <cell r="G123">
            <v>1800</v>
          </cell>
        </row>
        <row r="125">
          <cell r="G125">
            <v>3023</v>
          </cell>
        </row>
        <row r="126">
          <cell r="G126">
            <v>122713.57</v>
          </cell>
        </row>
        <row r="129">
          <cell r="G129">
            <v>749.91</v>
          </cell>
        </row>
        <row r="130">
          <cell r="G130">
            <v>147.5</v>
          </cell>
        </row>
        <row r="131">
          <cell r="G131">
            <v>205.2</v>
          </cell>
        </row>
        <row r="132">
          <cell r="G132">
            <v>200</v>
          </cell>
        </row>
        <row r="133">
          <cell r="G133">
            <v>1546.04</v>
          </cell>
        </row>
        <row r="134">
          <cell r="G134">
            <v>870.93</v>
          </cell>
        </row>
        <row r="138">
          <cell r="G138">
            <v>3186</v>
          </cell>
        </row>
      </sheetData>
      <sheetData sheetId="13">
        <row r="11">
          <cell r="I11">
            <v>125.3925</v>
          </cell>
        </row>
        <row r="31">
          <cell r="I31">
            <v>230.22063000000003</v>
          </cell>
        </row>
        <row r="72">
          <cell r="I72">
            <v>15.099499999999999</v>
          </cell>
        </row>
        <row r="83">
          <cell r="I83">
            <v>15.179999999999998</v>
          </cell>
        </row>
        <row r="127">
          <cell r="I127">
            <v>97.002499999999984</v>
          </cell>
        </row>
        <row r="128">
          <cell r="I128">
            <v>129.30599999999998</v>
          </cell>
        </row>
        <row r="130">
          <cell r="I130">
            <v>60.064499999999988</v>
          </cell>
        </row>
        <row r="137">
          <cell r="I137">
            <v>161.29899999999998</v>
          </cell>
        </row>
        <row r="166">
          <cell r="I166">
            <v>165.1515</v>
          </cell>
        </row>
        <row r="167">
          <cell r="I167">
            <v>97.830499999999986</v>
          </cell>
        </row>
        <row r="234">
          <cell r="I234">
            <v>450.79999999999995</v>
          </cell>
        </row>
        <row r="284">
          <cell r="I284">
            <v>101.77499999999999</v>
          </cell>
        </row>
        <row r="289">
          <cell r="I289">
            <v>141.17400000000001</v>
          </cell>
        </row>
        <row r="297">
          <cell r="I297">
            <v>182.20599999999999</v>
          </cell>
        </row>
        <row r="309">
          <cell r="I309">
            <v>147.7405</v>
          </cell>
        </row>
        <row r="310">
          <cell r="I310">
            <v>185.495</v>
          </cell>
        </row>
        <row r="320">
          <cell r="I320">
            <v>29.543499999999998</v>
          </cell>
        </row>
        <row r="325">
          <cell r="I325">
            <v>123.10749999999999</v>
          </cell>
        </row>
        <row r="328">
          <cell r="I328">
            <v>182.20599999999999</v>
          </cell>
        </row>
        <row r="386">
          <cell r="I386">
            <v>46</v>
          </cell>
        </row>
        <row r="387">
          <cell r="I387">
            <v>42.55</v>
          </cell>
        </row>
        <row r="388">
          <cell r="I388">
            <v>34.5</v>
          </cell>
        </row>
        <row r="562">
          <cell r="I562">
            <v>21.343999999999998</v>
          </cell>
        </row>
      </sheetData>
      <sheetData sheetId="14">
        <row r="14">
          <cell r="K14">
            <v>956.65296296296299</v>
          </cell>
        </row>
        <row r="18">
          <cell r="K18">
            <v>2586.3665000000001</v>
          </cell>
        </row>
        <row r="20">
          <cell r="K20">
            <v>3798.4255000000003</v>
          </cell>
        </row>
        <row r="24">
          <cell r="K24">
            <v>4040.1350000000002</v>
          </cell>
        </row>
        <row r="27">
          <cell r="K27">
            <v>7743.0020000000004</v>
          </cell>
        </row>
      </sheetData>
      <sheetData sheetId="1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EN DE CAMBIO"/>
      <sheetName val="ORDEN DE CAMBIO 2"/>
      <sheetName val="R.A.U."/>
      <sheetName val="A.U."/>
      <sheetName val="SubCon"/>
      <sheetName val="Equipos 2"/>
      <sheetName val="M.O."/>
      <sheetName val="M.O.1"/>
      <sheetName val="NO EJECUTABLES "/>
      <sheetName val="PU de presup."/>
      <sheetName val="A.U.Elec."/>
      <sheetName val="A.U.Mec."/>
      <sheetName val="A.U.Metal."/>
      <sheetName val="A.U.GasesM."/>
      <sheetName val="A.U.Ascensor"/>
      <sheetName val="Eq.Med."/>
      <sheetName val="Insumos"/>
      <sheetName val="Camp."/>
    </sheetNames>
    <sheetDataSet>
      <sheetData sheetId="0"/>
      <sheetData sheetId="1"/>
      <sheetData sheetId="2">
        <row r="10">
          <cell r="F10">
            <v>187208.73375809999</v>
          </cell>
        </row>
        <row r="171">
          <cell r="F171">
            <v>47040.72</v>
          </cell>
        </row>
        <row r="172">
          <cell r="F172">
            <v>33114.620000000003</v>
          </cell>
        </row>
        <row r="173">
          <cell r="F173">
            <v>34463.300000000003</v>
          </cell>
        </row>
        <row r="174">
          <cell r="F174">
            <v>34101.910000000003</v>
          </cell>
        </row>
        <row r="175">
          <cell r="F175">
            <v>30596.44</v>
          </cell>
        </row>
        <row r="176">
          <cell r="F176">
            <v>30150.06</v>
          </cell>
        </row>
        <row r="177">
          <cell r="F177">
            <v>36225.75</v>
          </cell>
        </row>
        <row r="178">
          <cell r="F178">
            <v>33169.72</v>
          </cell>
        </row>
        <row r="179">
          <cell r="F179">
            <v>31974.43</v>
          </cell>
        </row>
        <row r="181">
          <cell r="F181">
            <v>25122.14</v>
          </cell>
        </row>
        <row r="182">
          <cell r="F182">
            <v>36163.360000000001</v>
          </cell>
        </row>
        <row r="184">
          <cell r="F184">
            <v>26081.51</v>
          </cell>
        </row>
        <row r="187">
          <cell r="F187">
            <v>24950.02</v>
          </cell>
        </row>
        <row r="188">
          <cell r="F188">
            <v>28547.73</v>
          </cell>
        </row>
        <row r="189">
          <cell r="F189">
            <v>23413.79</v>
          </cell>
        </row>
        <row r="190">
          <cell r="F190">
            <v>29523.65</v>
          </cell>
        </row>
        <row r="191">
          <cell r="F191">
            <v>29761.18</v>
          </cell>
        </row>
        <row r="192">
          <cell r="F192">
            <v>27150.51</v>
          </cell>
        </row>
        <row r="193">
          <cell r="F193">
            <v>27052.98</v>
          </cell>
        </row>
        <row r="194">
          <cell r="F194">
            <v>24397.67</v>
          </cell>
        </row>
        <row r="196">
          <cell r="F196">
            <v>34433.019999999997</v>
          </cell>
        </row>
        <row r="197">
          <cell r="F197">
            <v>30498.73</v>
          </cell>
        </row>
        <row r="198">
          <cell r="F198">
            <v>29679.119999999999</v>
          </cell>
        </row>
        <row r="200">
          <cell r="F200">
            <v>27093.93</v>
          </cell>
        </row>
        <row r="201">
          <cell r="F201">
            <v>33464.620000000003</v>
          </cell>
        </row>
        <row r="202">
          <cell r="F202">
            <v>40414.980000000003</v>
          </cell>
        </row>
        <row r="203">
          <cell r="F203">
            <v>51088.55</v>
          </cell>
        </row>
        <row r="204">
          <cell r="F204">
            <v>48186.58</v>
          </cell>
        </row>
        <row r="205">
          <cell r="F205">
            <v>39041.29</v>
          </cell>
        </row>
        <row r="206">
          <cell r="F206">
            <v>43877.68</v>
          </cell>
        </row>
        <row r="207">
          <cell r="F207">
            <v>35706.49</v>
          </cell>
        </row>
        <row r="208">
          <cell r="F208">
            <v>35107.49</v>
          </cell>
        </row>
        <row r="209">
          <cell r="F209">
            <v>40598.959999999999</v>
          </cell>
        </row>
        <row r="210">
          <cell r="F210">
            <v>38910.980000000003</v>
          </cell>
        </row>
        <row r="211">
          <cell r="F211">
            <v>34468.92</v>
          </cell>
        </row>
        <row r="212">
          <cell r="F212">
            <v>34140.6</v>
          </cell>
        </row>
        <row r="213">
          <cell r="F213">
            <v>33636.04</v>
          </cell>
        </row>
        <row r="214">
          <cell r="F214">
            <v>33337.46</v>
          </cell>
        </row>
        <row r="215">
          <cell r="F215">
            <v>37503.69</v>
          </cell>
        </row>
        <row r="216">
          <cell r="F216">
            <v>30811.38</v>
          </cell>
        </row>
        <row r="217">
          <cell r="F217">
            <v>36039.74</v>
          </cell>
        </row>
        <row r="218">
          <cell r="F218">
            <v>29558.1</v>
          </cell>
        </row>
        <row r="220">
          <cell r="F220">
            <v>12272.8</v>
          </cell>
        </row>
        <row r="221">
          <cell r="F221">
            <v>24837.84</v>
          </cell>
        </row>
      </sheetData>
      <sheetData sheetId="3">
        <row r="3561">
          <cell r="G3561">
            <v>43.316742124366975</v>
          </cell>
        </row>
      </sheetData>
      <sheetData sheetId="4">
        <row r="18">
          <cell r="G18">
            <v>997.09999999999991</v>
          </cell>
        </row>
        <row r="89">
          <cell r="G89">
            <v>0</v>
          </cell>
        </row>
        <row r="95">
          <cell r="G95">
            <v>3089.21</v>
          </cell>
        </row>
      </sheetData>
      <sheetData sheetId="5"/>
      <sheetData sheetId="6">
        <row r="14">
          <cell r="I14">
            <v>526.19597146454043</v>
          </cell>
        </row>
      </sheetData>
      <sheetData sheetId="7">
        <row r="693">
          <cell r="I693">
            <v>513.46349999999995</v>
          </cell>
        </row>
      </sheetData>
      <sheetData sheetId="8"/>
      <sheetData sheetId="9">
        <row r="66">
          <cell r="F66">
            <v>1378.1</v>
          </cell>
        </row>
        <row r="77">
          <cell r="F77">
            <v>1962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3">
          <cell r="G13">
            <v>1200</v>
          </cell>
        </row>
        <row r="99">
          <cell r="G99">
            <v>225</v>
          </cell>
        </row>
        <row r="114">
          <cell r="G114">
            <v>2540.7199999999998</v>
          </cell>
        </row>
      </sheetData>
      <sheetData sheetId="1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RELLENO"/>
      <sheetName val="Pres."/>
      <sheetName val="Analisis"/>
      <sheetName val="Cantidad"/>
      <sheetName val="Osiades Est."/>
      <sheetName val="MO"/>
      <sheetName val="Ins"/>
      <sheetName val="M.O."/>
      <sheetName val="Ins 2"/>
    </sheetNames>
    <sheetDataSet>
      <sheetData sheetId="0">
        <row r="9">
          <cell r="E9">
            <v>676.82999999999993</v>
          </cell>
        </row>
        <row r="16">
          <cell r="E16">
            <v>232.13</v>
          </cell>
        </row>
      </sheetData>
      <sheetData sheetId="1"/>
      <sheetData sheetId="2">
        <row r="10">
          <cell r="E10">
            <v>8644.31</v>
          </cell>
        </row>
        <row r="177">
          <cell r="E177">
            <v>24387.87</v>
          </cell>
        </row>
        <row r="566">
          <cell r="E566">
            <v>18848.150000000001</v>
          </cell>
        </row>
        <row r="638">
          <cell r="E638">
            <v>25395.47</v>
          </cell>
        </row>
        <row r="683">
          <cell r="E683">
            <v>541.23820000000001</v>
          </cell>
        </row>
        <row r="739">
          <cell r="E739">
            <v>871.31</v>
          </cell>
        </row>
        <row r="751">
          <cell r="E751">
            <v>688.37</v>
          </cell>
        </row>
        <row r="757">
          <cell r="E757">
            <v>1274.19</v>
          </cell>
        </row>
        <row r="780">
          <cell r="E780">
            <v>244.05</v>
          </cell>
        </row>
        <row r="788">
          <cell r="E788">
            <v>309.58</v>
          </cell>
        </row>
        <row r="800">
          <cell r="E800">
            <v>134.27000000000001</v>
          </cell>
        </row>
        <row r="900">
          <cell r="E900">
            <v>6953.54</v>
          </cell>
        </row>
        <row r="971">
          <cell r="E971">
            <v>3058.96</v>
          </cell>
        </row>
        <row r="993">
          <cell r="E993">
            <v>1503.53</v>
          </cell>
        </row>
        <row r="1009">
          <cell r="E1009">
            <v>747.59</v>
          </cell>
        </row>
        <row r="1020">
          <cell r="E1020">
            <v>1058.58</v>
          </cell>
        </row>
        <row r="1031">
          <cell r="E1031">
            <v>1002.9</v>
          </cell>
        </row>
        <row r="1042">
          <cell r="E1042">
            <v>877.42</v>
          </cell>
        </row>
        <row r="1054">
          <cell r="E1054">
            <v>1836.99</v>
          </cell>
        </row>
        <row r="1159">
          <cell r="E1159">
            <v>980.21</v>
          </cell>
        </row>
        <row r="1167">
          <cell r="E1167">
            <v>1305.31</v>
          </cell>
        </row>
        <row r="1192">
          <cell r="E1192">
            <v>982.32</v>
          </cell>
        </row>
        <row r="1218">
          <cell r="E1218">
            <v>208.11</v>
          </cell>
        </row>
        <row r="1227">
          <cell r="E1227">
            <v>652.73</v>
          </cell>
        </row>
        <row r="1249">
          <cell r="E1249">
            <v>157.44999999999999</v>
          </cell>
        </row>
        <row r="1257">
          <cell r="E1257">
            <v>94.6</v>
          </cell>
        </row>
        <row r="1277">
          <cell r="E1277">
            <v>266.49</v>
          </cell>
        </row>
        <row r="1302">
          <cell r="E1302">
            <v>116.19999999999999</v>
          </cell>
        </row>
        <row r="1309">
          <cell r="E1309">
            <v>2019.4649999999999</v>
          </cell>
        </row>
        <row r="1332">
          <cell r="E1332">
            <v>7036.63</v>
          </cell>
        </row>
      </sheetData>
      <sheetData sheetId="3"/>
      <sheetData sheetId="4">
        <row r="11">
          <cell r="E11">
            <v>9829.5644444444442</v>
          </cell>
        </row>
        <row r="36">
          <cell r="E36">
            <v>9073.9288888888896</v>
          </cell>
        </row>
        <row r="73">
          <cell r="E73">
            <v>8644.2638888888887</v>
          </cell>
        </row>
        <row r="94">
          <cell r="E94">
            <v>9374.5663999999997</v>
          </cell>
        </row>
        <row r="116">
          <cell r="E116">
            <v>9146.4213333333337</v>
          </cell>
        </row>
        <row r="133">
          <cell r="E133">
            <v>7823.17</v>
          </cell>
        </row>
        <row r="149">
          <cell r="E149">
            <v>7156.82</v>
          </cell>
        </row>
        <row r="215">
          <cell r="E215">
            <v>20151.952826585177</v>
          </cell>
        </row>
        <row r="262">
          <cell r="E262">
            <v>34275.851851851854</v>
          </cell>
        </row>
        <row r="285">
          <cell r="E285">
            <v>32627.015873015873</v>
          </cell>
        </row>
        <row r="309">
          <cell r="E309">
            <v>24696.03</v>
          </cell>
        </row>
        <row r="328">
          <cell r="E328">
            <v>17611.110151187906</v>
          </cell>
        </row>
        <row r="347">
          <cell r="E347">
            <v>18967.59619047619</v>
          </cell>
        </row>
        <row r="367">
          <cell r="E367">
            <v>18000.304761904761</v>
          </cell>
        </row>
        <row r="387">
          <cell r="E387">
            <v>16581.811764705883</v>
          </cell>
        </row>
        <row r="407">
          <cell r="E407">
            <v>18942.117647058822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lub Ejec."/>
      <sheetName val="Edif. Hab."/>
      <sheetName val="Edif. Hab. (Platea)"/>
      <sheetName val="Lobby"/>
      <sheetName val="Rest. Buf. y Cocina"/>
      <sheetName val="Poblado comercial"/>
      <sheetName val="Anfiteatro"/>
      <sheetName val="Casino"/>
      <sheetName val="Club de Tennis"/>
      <sheetName val="Club de Piscina"/>
      <sheetName val="Piscina"/>
      <sheetName val="Análisis"/>
      <sheetName val="Club de Playa"/>
      <sheetName val="VIAS"/>
      <sheetName val="Resumen"/>
      <sheetName val="Resumen (2)"/>
      <sheetName val="Salón de Conv."/>
      <sheetName val="Discoteca"/>
      <sheetName val="Rest. Especialidades"/>
      <sheetName val="Edificio de Servicios"/>
      <sheetName val="PLOM. EXTERIOR"/>
      <sheetName val="ILUM. EXTERIOR"/>
      <sheetName val="GENERACION"/>
      <sheetName val="A.C."/>
      <sheetName val="adicional elect."/>
      <sheetName val="Presentación"/>
      <sheetName val="MO"/>
      <sheetName val="Analisis"/>
      <sheetName val="Osiades Est."/>
      <sheetName val="Analisis RELLENO"/>
      <sheetName val="Ins"/>
      <sheetName val="M.O."/>
      <sheetName val="Ins 2"/>
      <sheetName val="EQUIPOS"/>
    </sheetNames>
    <sheetDataSet>
      <sheetData sheetId="0" refreshError="1">
        <row r="4">
          <cell r="F4">
            <v>1</v>
          </cell>
        </row>
        <row r="30">
          <cell r="E30">
            <v>46.96</v>
          </cell>
        </row>
        <row r="31">
          <cell r="E31">
            <v>55.6</v>
          </cell>
        </row>
        <row r="32">
          <cell r="E32">
            <v>88</v>
          </cell>
        </row>
        <row r="78">
          <cell r="E78">
            <v>170</v>
          </cell>
        </row>
        <row r="79">
          <cell r="E79">
            <v>155</v>
          </cell>
        </row>
        <row r="90">
          <cell r="E90">
            <v>335</v>
          </cell>
        </row>
        <row r="91">
          <cell r="E91">
            <v>108</v>
          </cell>
        </row>
        <row r="198">
          <cell r="E198">
            <v>55</v>
          </cell>
        </row>
        <row r="199">
          <cell r="E199">
            <v>100</v>
          </cell>
        </row>
        <row r="200">
          <cell r="E200">
            <v>110</v>
          </cell>
        </row>
        <row r="201">
          <cell r="E201">
            <v>120</v>
          </cell>
        </row>
        <row r="202">
          <cell r="E202">
            <v>130</v>
          </cell>
        </row>
        <row r="203">
          <cell r="E203">
            <v>140</v>
          </cell>
        </row>
        <row r="204">
          <cell r="E204">
            <v>150</v>
          </cell>
        </row>
        <row r="205">
          <cell r="E205">
            <v>155</v>
          </cell>
        </row>
        <row r="206">
          <cell r="E206">
            <v>160</v>
          </cell>
        </row>
        <row r="208">
          <cell r="E208">
            <v>155</v>
          </cell>
        </row>
        <row r="209">
          <cell r="E209">
            <v>165</v>
          </cell>
        </row>
        <row r="211">
          <cell r="E211">
            <v>175</v>
          </cell>
        </row>
        <row r="212">
          <cell r="E212">
            <v>180</v>
          </cell>
        </row>
        <row r="213">
          <cell r="E213">
            <v>200</v>
          </cell>
        </row>
        <row r="215">
          <cell r="E215">
            <v>250</v>
          </cell>
        </row>
        <row r="216">
          <cell r="E216">
            <v>300</v>
          </cell>
        </row>
        <row r="217">
          <cell r="E217">
            <v>325</v>
          </cell>
        </row>
        <row r="218">
          <cell r="E218">
            <v>70</v>
          </cell>
        </row>
        <row r="219">
          <cell r="E219">
            <v>75</v>
          </cell>
        </row>
        <row r="222">
          <cell r="E222">
            <v>95</v>
          </cell>
        </row>
        <row r="223">
          <cell r="E223">
            <v>90</v>
          </cell>
        </row>
        <row r="225">
          <cell r="E225">
            <v>110</v>
          </cell>
        </row>
        <row r="226">
          <cell r="E226">
            <v>120</v>
          </cell>
        </row>
        <row r="227">
          <cell r="E227">
            <v>125</v>
          </cell>
        </row>
        <row r="229">
          <cell r="E229">
            <v>150</v>
          </cell>
        </row>
        <row r="230">
          <cell r="E230">
            <v>150</v>
          </cell>
        </row>
        <row r="231">
          <cell r="E231">
            <v>150</v>
          </cell>
        </row>
        <row r="232">
          <cell r="E232">
            <v>210</v>
          </cell>
        </row>
        <row r="233">
          <cell r="E233">
            <v>230</v>
          </cell>
        </row>
        <row r="235">
          <cell r="E235">
            <v>55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"/>
      <sheetName val="Adrian2"/>
      <sheetName val="adrian3"/>
      <sheetName val="Union2"/>
      <sheetName val="FCC-004 CALZOS"/>
      <sheetName val="FCC-005 ANDAMIOS"/>
      <sheetName val="FCC-002 ACERO"/>
      <sheetName val="personal"/>
      <sheetName val="DATA Staff"/>
      <sheetName val="Ins"/>
      <sheetName val="M_O_"/>
      <sheetName val="SCHEDULE H - Manpower Histogram"/>
      <sheetName val="FCC-004_CALZOS"/>
      <sheetName val="FCC-005_ANDAMIOS"/>
      <sheetName val="FCC-002_ACERO"/>
      <sheetName val="DATA_Staff"/>
      <sheetName val="SCHEDULE_H_-_Manpower_Histogram"/>
      <sheetName val="ECOLIANS"/>
      <sheetName val="FCC-004_CALZOS1"/>
      <sheetName val="FCC-005_ANDAMIOS1"/>
      <sheetName val="FCC-002_ACERO1"/>
      <sheetName val="DATA_Staff1"/>
      <sheetName val="SCHEDULE_H_-_Manpower_Histogra1"/>
      <sheetName val="Datos"/>
      <sheetName val="Materiales"/>
      <sheetName val="INSUMOS"/>
      <sheetName val="Resumen Precio Equipos"/>
      <sheetName val="o.m. y salarios"/>
      <sheetName val="Ins 2"/>
      <sheetName val="Listas"/>
      <sheetName val="Labor FD1"/>
    </sheetNames>
    <sheetDataSet>
      <sheetData sheetId="0">
        <row r="3">
          <cell r="C3">
            <v>1</v>
          </cell>
          <cell r="D3">
            <v>0</v>
          </cell>
          <cell r="E3">
            <v>0</v>
          </cell>
          <cell r="F3" t="str">
            <v>INSTALACIONES PROVISIONALES, MOVILIZACION Y DESMOVILIZACION</v>
          </cell>
        </row>
        <row r="4">
          <cell r="C4">
            <v>1</v>
          </cell>
          <cell r="D4" t="str">
            <v>01</v>
          </cell>
          <cell r="E4">
            <v>0</v>
          </cell>
          <cell r="F4" t="str">
            <v>INSTALACIONES PROVISIONALES</v>
          </cell>
        </row>
        <row r="5">
          <cell r="C5">
            <v>1</v>
          </cell>
          <cell r="D5" t="str">
            <v>02</v>
          </cell>
          <cell r="E5">
            <v>0</v>
          </cell>
          <cell r="F5" t="str">
            <v>MOVILIZACIONY DESMOVILIZACION  E INSTALACIONES PROVISIONALES</v>
          </cell>
        </row>
        <row r="6">
          <cell r="C6">
            <v>1</v>
          </cell>
          <cell r="D6" t="str">
            <v>03</v>
          </cell>
          <cell r="E6">
            <v>0</v>
          </cell>
          <cell r="F6" t="str">
            <v xml:space="preserve">TRANSPORTE </v>
          </cell>
        </row>
        <row r="7">
          <cell r="C7">
            <v>2</v>
          </cell>
          <cell r="D7">
            <v>0</v>
          </cell>
          <cell r="E7">
            <v>0</v>
          </cell>
          <cell r="F7" t="str">
            <v>PREPARACION DEL SITIO</v>
          </cell>
        </row>
        <row r="8">
          <cell r="C8">
            <v>2</v>
          </cell>
          <cell r="D8" t="str">
            <v>01</v>
          </cell>
          <cell r="E8">
            <v>0</v>
          </cell>
          <cell r="F8" t="str">
            <v>DEFORESTACION</v>
          </cell>
        </row>
        <row r="9">
          <cell r="C9">
            <v>2</v>
          </cell>
          <cell r="D9" t="str">
            <v>02</v>
          </cell>
          <cell r="E9">
            <v>0</v>
          </cell>
          <cell r="F9" t="str">
            <v>DEMOLICIONES</v>
          </cell>
        </row>
        <row r="10">
          <cell r="C10">
            <v>2</v>
          </cell>
          <cell r="D10" t="str">
            <v>03</v>
          </cell>
          <cell r="E10">
            <v>0</v>
          </cell>
          <cell r="F10" t="str">
            <v>REMOCIONES</v>
          </cell>
        </row>
        <row r="11">
          <cell r="C11">
            <v>2</v>
          </cell>
          <cell r="D11" t="str">
            <v>04</v>
          </cell>
          <cell r="E11">
            <v>0</v>
          </cell>
          <cell r="F11" t="str">
            <v>TRANSPORTE DE MATERIAL PROVENIENTE DE LA PREPARACION DEL SITIO</v>
          </cell>
        </row>
        <row r="12">
          <cell r="C12">
            <v>2</v>
          </cell>
          <cell r="D12" t="str">
            <v>05</v>
          </cell>
          <cell r="E12">
            <v>0</v>
          </cell>
          <cell r="F12" t="str">
            <v>TRANSPORTE DE ESTRUCTURAS METALICAS</v>
          </cell>
        </row>
        <row r="13">
          <cell r="C13">
            <v>2</v>
          </cell>
          <cell r="D13" t="str">
            <v>06</v>
          </cell>
          <cell r="E13">
            <v>0</v>
          </cell>
          <cell r="F13" t="str">
            <v>REPLANTEO Y NIVELACION</v>
          </cell>
        </row>
        <row r="14">
          <cell r="C14">
            <v>3</v>
          </cell>
          <cell r="D14">
            <v>0</v>
          </cell>
          <cell r="E14">
            <v>0</v>
          </cell>
          <cell r="F14" t="str">
            <v>MOVIMIENTOS DE TIERRAS</v>
          </cell>
        </row>
        <row r="15">
          <cell r="C15">
            <v>3</v>
          </cell>
          <cell r="D15" t="str">
            <v>01</v>
          </cell>
          <cell r="E15">
            <v>0</v>
          </cell>
          <cell r="F15" t="str">
            <v>EXCAVACION A MANO</v>
          </cell>
        </row>
        <row r="16">
          <cell r="C16">
            <v>3</v>
          </cell>
          <cell r="D16" t="str">
            <v>02</v>
          </cell>
          <cell r="E16">
            <v>0</v>
          </cell>
          <cell r="F16" t="str">
            <v>EXCAVACION A MAQUINA</v>
          </cell>
        </row>
        <row r="17">
          <cell r="C17">
            <v>3</v>
          </cell>
          <cell r="D17" t="str">
            <v>03</v>
          </cell>
          <cell r="E17">
            <v>0</v>
          </cell>
          <cell r="F17" t="str">
            <v>RELLENO Y COMPACTACION A MANO</v>
          </cell>
        </row>
        <row r="18">
          <cell r="C18">
            <v>3</v>
          </cell>
          <cell r="D18" t="str">
            <v>04</v>
          </cell>
          <cell r="E18">
            <v>0</v>
          </cell>
          <cell r="F18" t="str">
            <v>RELLENO Y COMPACTACION A MAQUINA</v>
          </cell>
        </row>
        <row r="19">
          <cell r="C19">
            <v>3</v>
          </cell>
          <cell r="D19" t="str">
            <v>05</v>
          </cell>
          <cell r="E19">
            <v>0</v>
          </cell>
          <cell r="F19" t="str">
            <v>ENTIBADO DE LAS EXCAVACIONES</v>
          </cell>
        </row>
        <row r="20">
          <cell r="C20">
            <v>3</v>
          </cell>
          <cell r="D20" t="str">
            <v>06</v>
          </cell>
          <cell r="E20">
            <v>0</v>
          </cell>
          <cell r="F20" t="str">
            <v>ACHIQUE</v>
          </cell>
        </row>
        <row r="21">
          <cell r="C21">
            <v>3</v>
          </cell>
          <cell r="D21" t="str">
            <v>07</v>
          </cell>
          <cell r="E21">
            <v>0</v>
          </cell>
          <cell r="F21" t="str">
            <v>TRANSPORTE CON EQUIPO PESADO</v>
          </cell>
        </row>
        <row r="22">
          <cell r="C22">
            <v>3</v>
          </cell>
          <cell r="D22" t="str">
            <v>08</v>
          </cell>
          <cell r="E22">
            <v>0</v>
          </cell>
          <cell r="F22" t="str">
            <v>TRANSPORTE EN CAMIONES MEDIDO EN SECCIONES</v>
          </cell>
        </row>
        <row r="23">
          <cell r="C23">
            <v>3</v>
          </cell>
          <cell r="D23" t="str">
            <v>09</v>
          </cell>
          <cell r="E23">
            <v>0</v>
          </cell>
          <cell r="F23" t="str">
            <v>TRANSPORTE  EN CAMIONES MEDIDO EN CAMIONES</v>
          </cell>
        </row>
        <row r="24">
          <cell r="C24">
            <v>3</v>
          </cell>
          <cell r="D24" t="str">
            <v>10</v>
          </cell>
          <cell r="E24">
            <v>0</v>
          </cell>
          <cell r="F24" t="str">
            <v>CARGA, TRANSPORTE Y BOTE</v>
          </cell>
        </row>
        <row r="25">
          <cell r="C25">
            <v>4</v>
          </cell>
          <cell r="D25">
            <v>0</v>
          </cell>
          <cell r="E25">
            <v>0</v>
          </cell>
          <cell r="F25" t="str">
            <v>DRENAJES Y ALCANTARILLAS</v>
          </cell>
        </row>
        <row r="26">
          <cell r="C26">
            <v>4</v>
          </cell>
          <cell r="D26" t="str">
            <v>01</v>
          </cell>
          <cell r="E26">
            <v>0</v>
          </cell>
          <cell r="F26" t="str">
            <v>TUBERIA DE CONCRETO</v>
          </cell>
        </row>
        <row r="27">
          <cell r="C27">
            <v>4</v>
          </cell>
          <cell r="D27" t="str">
            <v>02</v>
          </cell>
          <cell r="E27">
            <v>0</v>
          </cell>
          <cell r="F27" t="str">
            <v>ALCANTARILLAS METALICAS TUBULARES CORRUGADAS</v>
          </cell>
        </row>
        <row r="28">
          <cell r="C28">
            <v>4</v>
          </cell>
          <cell r="D28" t="str">
            <v>03</v>
          </cell>
          <cell r="E28">
            <v>0</v>
          </cell>
          <cell r="F28" t="str">
            <v>ALCANTARILLAS METALICAS ABOVEDADAS CORRUGADAS</v>
          </cell>
        </row>
        <row r="29">
          <cell r="C29">
            <v>4</v>
          </cell>
          <cell r="D29" t="str">
            <v>04</v>
          </cell>
          <cell r="E29">
            <v>0</v>
          </cell>
          <cell r="F29" t="str">
            <v>ALCANTARILLAS METALICAS TUBULARES MULTIPLATE</v>
          </cell>
        </row>
        <row r="30">
          <cell r="C30">
            <v>4</v>
          </cell>
          <cell r="D30" t="str">
            <v>05</v>
          </cell>
          <cell r="E30">
            <v>0</v>
          </cell>
          <cell r="F30" t="str">
            <v>ALCANTARILLAS METALICAS ABOVEDADAS MULTIPLATE</v>
          </cell>
        </row>
        <row r="31">
          <cell r="C31">
            <v>4</v>
          </cell>
          <cell r="D31" t="str">
            <v>06</v>
          </cell>
          <cell r="E31">
            <v>0</v>
          </cell>
          <cell r="F31" t="str">
            <v>TUBERIA DE ACERO AL CARBONO</v>
          </cell>
        </row>
        <row r="32">
          <cell r="C32">
            <v>4</v>
          </cell>
          <cell r="D32" t="str">
            <v>07</v>
          </cell>
          <cell r="E32">
            <v>0</v>
          </cell>
          <cell r="F32" t="str">
            <v>ENVOLTURA DE CONCRETO</v>
          </cell>
        </row>
        <row r="33">
          <cell r="C33">
            <v>5</v>
          </cell>
          <cell r="D33">
            <v>0</v>
          </cell>
          <cell r="E33">
            <v>0</v>
          </cell>
          <cell r="F33" t="str">
            <v>CANALES, TANQUILLAS Y BOCA DE VISISTA</v>
          </cell>
        </row>
        <row r="34">
          <cell r="C34">
            <v>5</v>
          </cell>
          <cell r="D34" t="str">
            <v>01</v>
          </cell>
          <cell r="E34">
            <v>0</v>
          </cell>
          <cell r="F34" t="str">
            <v xml:space="preserve">CONCRETO EN CANALES Y TANQUILLAS </v>
          </cell>
        </row>
        <row r="35">
          <cell r="C35">
            <v>5</v>
          </cell>
          <cell r="D35" t="str">
            <v>02</v>
          </cell>
          <cell r="E35">
            <v>0</v>
          </cell>
          <cell r="F35" t="str">
            <v>BOCAS DE VISITAS</v>
          </cell>
        </row>
        <row r="36">
          <cell r="C36">
            <v>5</v>
          </cell>
          <cell r="D36" t="str">
            <v>03</v>
          </cell>
          <cell r="E36">
            <v>0</v>
          </cell>
          <cell r="F36" t="str">
            <v>REJAS, MARCOS Y TAPAS DE HIERRO FUNDIDO</v>
          </cell>
        </row>
        <row r="37">
          <cell r="C37">
            <v>6</v>
          </cell>
          <cell r="D37">
            <v>0</v>
          </cell>
          <cell r="E37">
            <v>0</v>
          </cell>
          <cell r="F37" t="str">
            <v>VIALIDAD</v>
          </cell>
        </row>
        <row r="38">
          <cell r="C38">
            <v>6</v>
          </cell>
          <cell r="D38" t="str">
            <v>10</v>
          </cell>
          <cell r="E38">
            <v>0</v>
          </cell>
          <cell r="F38" t="str">
            <v>ACERAS</v>
          </cell>
        </row>
        <row r="39">
          <cell r="C39">
            <v>6</v>
          </cell>
          <cell r="D39" t="str">
            <v>11</v>
          </cell>
          <cell r="E39">
            <v>0</v>
          </cell>
          <cell r="F39" t="str">
            <v>DEMARCACION VIAL</v>
          </cell>
        </row>
        <row r="40">
          <cell r="C40">
            <v>6</v>
          </cell>
          <cell r="D40" t="str">
            <v>01</v>
          </cell>
          <cell r="E40">
            <v>0</v>
          </cell>
          <cell r="F40" t="str">
            <v>ACONDICIONAMIENTO DE LA SUPERFICIE DE APOYO</v>
          </cell>
        </row>
        <row r="41">
          <cell r="C41">
            <v>6</v>
          </cell>
          <cell r="D41" t="str">
            <v>02</v>
          </cell>
          <cell r="E41">
            <v>0</v>
          </cell>
          <cell r="F41" t="str">
            <v>BASES Y SUBBASE</v>
          </cell>
        </row>
        <row r="42">
          <cell r="C42">
            <v>6</v>
          </cell>
          <cell r="D42" t="str">
            <v>03</v>
          </cell>
          <cell r="E42">
            <v>0</v>
          </cell>
          <cell r="F42" t="str">
            <v>TRANSPORTE DE MATERIAL PARA BASES Y SUBBASES</v>
          </cell>
        </row>
        <row r="43">
          <cell r="C43">
            <v>6</v>
          </cell>
          <cell r="D43" t="str">
            <v>04</v>
          </cell>
          <cell r="E43">
            <v>0</v>
          </cell>
          <cell r="F43" t="str">
            <v>IMPRIMACION Y RIEGO ASFALTICO</v>
          </cell>
        </row>
        <row r="44">
          <cell r="C44">
            <v>6</v>
          </cell>
          <cell r="D44" t="str">
            <v>05</v>
          </cell>
          <cell r="E44">
            <v>0</v>
          </cell>
          <cell r="F44" t="str">
            <v>PAVIMENTOS DE ASFALTO</v>
          </cell>
        </row>
        <row r="45">
          <cell r="C45">
            <v>6</v>
          </cell>
          <cell r="D45" t="str">
            <v>06</v>
          </cell>
          <cell r="E45">
            <v>0</v>
          </cell>
          <cell r="F45" t="str">
            <v>TRANSPORTE DE MEZCLA ASFALTICA EN CALIENTE</v>
          </cell>
        </row>
        <row r="46">
          <cell r="C46">
            <v>6</v>
          </cell>
          <cell r="D46" t="str">
            <v>07</v>
          </cell>
          <cell r="E46">
            <v>0</v>
          </cell>
          <cell r="F46" t="str">
            <v>PAVIMENTO DE CONCRETO</v>
          </cell>
        </row>
        <row r="47">
          <cell r="C47">
            <v>6</v>
          </cell>
          <cell r="D47" t="str">
            <v>08</v>
          </cell>
          <cell r="E47">
            <v>0</v>
          </cell>
          <cell r="F47" t="str">
            <v>BROCALES</v>
          </cell>
        </row>
        <row r="48">
          <cell r="C48">
            <v>6</v>
          </cell>
          <cell r="D48" t="str">
            <v>09</v>
          </cell>
          <cell r="E48">
            <v>0</v>
          </cell>
          <cell r="F48" t="str">
            <v>CUNETAS</v>
          </cell>
        </row>
        <row r="49">
          <cell r="C49">
            <v>7</v>
          </cell>
          <cell r="D49">
            <v>0</v>
          </cell>
          <cell r="E49">
            <v>0</v>
          </cell>
          <cell r="F49" t="str">
            <v>CERCAS</v>
          </cell>
        </row>
        <row r="50">
          <cell r="C50">
            <v>7</v>
          </cell>
          <cell r="D50" t="str">
            <v>01</v>
          </cell>
          <cell r="E50">
            <v>0</v>
          </cell>
          <cell r="F50" t="str">
            <v>REMOCION Y REPOSICION DE CERCAS EXISTENTES</v>
          </cell>
        </row>
        <row r="51">
          <cell r="C51">
            <v>7</v>
          </cell>
          <cell r="D51" t="str">
            <v>02</v>
          </cell>
          <cell r="E51">
            <v>0</v>
          </cell>
          <cell r="F51" t="str">
            <v>CERCAS DE ALAMBRE DE PUAS</v>
          </cell>
        </row>
        <row r="52">
          <cell r="C52">
            <v>7</v>
          </cell>
          <cell r="D52" t="str">
            <v>03</v>
          </cell>
          <cell r="E52">
            <v>0</v>
          </cell>
          <cell r="F52" t="str">
            <v>CERCAS DE MALLA CICLON</v>
          </cell>
        </row>
        <row r="53">
          <cell r="C53">
            <v>8</v>
          </cell>
          <cell r="D53">
            <v>0</v>
          </cell>
          <cell r="E53">
            <v>0</v>
          </cell>
          <cell r="F53" t="str">
            <v>PILOTAJE</v>
          </cell>
        </row>
        <row r="54">
          <cell r="C54">
            <v>8</v>
          </cell>
          <cell r="D54" t="str">
            <v>01</v>
          </cell>
          <cell r="E54">
            <v>0</v>
          </cell>
          <cell r="F54" t="str">
            <v>PILOTES PREFABRICADOS DE CONCRETO HINCADOS</v>
          </cell>
        </row>
        <row r="55">
          <cell r="C55">
            <v>8</v>
          </cell>
          <cell r="D55" t="str">
            <v>02</v>
          </cell>
          <cell r="E55">
            <v>0</v>
          </cell>
          <cell r="F55" t="str">
            <v>HINCA DE TUBOS DE ACERO</v>
          </cell>
        </row>
        <row r="56">
          <cell r="C56">
            <v>8</v>
          </cell>
          <cell r="D56" t="str">
            <v>03</v>
          </cell>
          <cell r="E56">
            <v>0</v>
          </cell>
          <cell r="F56" t="str">
            <v>PILOTES DE CONCRETO VACIADOS EN SITIO,BASE ENSANCHADA, C/CAMISA RECUPERABLE</v>
          </cell>
        </row>
        <row r="57">
          <cell r="C57">
            <v>8</v>
          </cell>
          <cell r="D57" t="str">
            <v>04</v>
          </cell>
          <cell r="E57">
            <v>0</v>
          </cell>
          <cell r="F57" t="str">
            <v>PILOTES DE CONCRETO VACIADOS EN SITIO, S/CAMISA PROTECCION Y S/ LODO BENTONITICO</v>
          </cell>
        </row>
        <row r="58">
          <cell r="C58">
            <v>8</v>
          </cell>
          <cell r="D58" t="str">
            <v>05</v>
          </cell>
          <cell r="E58">
            <v>0</v>
          </cell>
          <cell r="F58" t="str">
            <v>PILOTES DE CONCRETO VACIADOS EN SITIO, S/CAMISA PROTECCION Y C/ LODO BENTONITICO</v>
          </cell>
        </row>
        <row r="59">
          <cell r="C59">
            <v>8</v>
          </cell>
          <cell r="D59" t="str">
            <v>06</v>
          </cell>
          <cell r="E59">
            <v>0</v>
          </cell>
          <cell r="F59" t="str">
            <v>ACERO DE REFUERZO PARA PILOTES VACIADOS EN SITIO</v>
          </cell>
        </row>
        <row r="60">
          <cell r="C60">
            <v>8</v>
          </cell>
          <cell r="D60" t="str">
            <v>07</v>
          </cell>
          <cell r="E60">
            <v>0</v>
          </cell>
          <cell r="F60" t="str">
            <v>CORTE Y DESCABEZAMIENTO DE PILOTES DE CONCRETO ARMADO</v>
          </cell>
        </row>
        <row r="61">
          <cell r="C61">
            <v>8</v>
          </cell>
          <cell r="D61" t="str">
            <v>08</v>
          </cell>
          <cell r="E61">
            <v>0</v>
          </cell>
          <cell r="F61" t="str">
            <v>TRANSPORTE PARA PILOTAJE</v>
          </cell>
        </row>
        <row r="62">
          <cell r="C62">
            <v>9</v>
          </cell>
          <cell r="D62">
            <v>0</v>
          </cell>
          <cell r="E62">
            <v>0</v>
          </cell>
          <cell r="F62" t="str">
            <v>ESTRUCTURAS DE CONCRETO</v>
          </cell>
        </row>
        <row r="63">
          <cell r="C63">
            <v>9</v>
          </cell>
          <cell r="D63" t="str">
            <v>01</v>
          </cell>
          <cell r="E63">
            <v>0</v>
          </cell>
          <cell r="F63" t="str">
            <v>CONCRETO EN INFRAESTRUCTURA. INCLUYE ENCOFRADO</v>
          </cell>
        </row>
        <row r="64">
          <cell r="C64">
            <v>9</v>
          </cell>
          <cell r="D64" t="str">
            <v>02</v>
          </cell>
          <cell r="E64">
            <v>0</v>
          </cell>
          <cell r="F64" t="str">
            <v>ACERO DE REFUERZO PARA INFRAESTRUCTURA</v>
          </cell>
        </row>
        <row r="65">
          <cell r="C65">
            <v>9</v>
          </cell>
          <cell r="D65" t="str">
            <v>03</v>
          </cell>
          <cell r="E65">
            <v>0</v>
          </cell>
          <cell r="F65" t="str">
            <v>CONCRETO EN SUPERESTRUCTURA. INCLUYE ENCOFRADO</v>
          </cell>
        </row>
        <row r="66">
          <cell r="C66">
            <v>9</v>
          </cell>
          <cell r="D66" t="str">
            <v>04</v>
          </cell>
          <cell r="E66">
            <v>0</v>
          </cell>
          <cell r="F66" t="str">
            <v>ACERO DE REFUERZO PARA SUPERESTRUCTURA</v>
          </cell>
        </row>
        <row r="67">
          <cell r="C67">
            <v>9</v>
          </cell>
          <cell r="D67" t="str">
            <v>05</v>
          </cell>
          <cell r="E67">
            <v>0</v>
          </cell>
          <cell r="F67" t="str">
            <v>CONCRETO EN INFRAESTRUCTURA. EXCLUYE ENCOFRADO</v>
          </cell>
        </row>
        <row r="68">
          <cell r="C68">
            <v>9</v>
          </cell>
          <cell r="D68" t="str">
            <v>06</v>
          </cell>
          <cell r="E68">
            <v>0</v>
          </cell>
          <cell r="F68" t="str">
            <v>CONCRETO EN SUPERESTRUCTURA.EXCLUYE ENCOFRADO</v>
          </cell>
        </row>
        <row r="69">
          <cell r="C69">
            <v>9</v>
          </cell>
          <cell r="D69" t="str">
            <v>07</v>
          </cell>
          <cell r="E69">
            <v>0</v>
          </cell>
          <cell r="F69" t="str">
            <v>ENCOFRADOS</v>
          </cell>
        </row>
        <row r="70">
          <cell r="C70" t="str">
            <v>A</v>
          </cell>
          <cell r="D70">
            <v>0</v>
          </cell>
          <cell r="E70">
            <v>0</v>
          </cell>
          <cell r="F70" t="str">
            <v>MORTEROS, ADICTIVOS, GROUTING, ENDURECEDORES</v>
          </cell>
        </row>
        <row r="71">
          <cell r="C71" t="str">
            <v>A</v>
          </cell>
          <cell r="D71" t="str">
            <v>01</v>
          </cell>
          <cell r="E71">
            <v>0</v>
          </cell>
          <cell r="F71" t="str">
            <v>ENDURECEDORES</v>
          </cell>
        </row>
        <row r="72">
          <cell r="C72" t="str">
            <v>A</v>
          </cell>
          <cell r="D72" t="str">
            <v>02</v>
          </cell>
          <cell r="E72">
            <v>0</v>
          </cell>
          <cell r="F72" t="str">
            <v>GROUTING</v>
          </cell>
        </row>
        <row r="73">
          <cell r="C73" t="str">
            <v>A</v>
          </cell>
          <cell r="D73" t="str">
            <v>03</v>
          </cell>
          <cell r="E73">
            <v>0</v>
          </cell>
          <cell r="F73" t="str">
            <v>IMPERMEABILIZANTES Y TAPAJUNTA</v>
          </cell>
        </row>
        <row r="74">
          <cell r="C74" t="str">
            <v>A</v>
          </cell>
          <cell r="D74" t="str">
            <v>04</v>
          </cell>
          <cell r="E74">
            <v>0</v>
          </cell>
          <cell r="F74" t="str">
            <v>EPOXY</v>
          </cell>
        </row>
        <row r="75">
          <cell r="C75" t="str">
            <v>B</v>
          </cell>
          <cell r="D75">
            <v>0</v>
          </cell>
          <cell r="E75">
            <v>0</v>
          </cell>
          <cell r="F75" t="str">
            <v>ESTRUCTURAS DE ACERO</v>
          </cell>
        </row>
        <row r="76">
          <cell r="C76" t="str">
            <v>B</v>
          </cell>
          <cell r="D76" t="str">
            <v>01</v>
          </cell>
          <cell r="E76">
            <v>0</v>
          </cell>
          <cell r="F76" t="str">
            <v>PERNOS Y EMBEBIDOS</v>
          </cell>
        </row>
        <row r="77">
          <cell r="C77" t="str">
            <v>B</v>
          </cell>
          <cell r="D77" t="str">
            <v>02</v>
          </cell>
          <cell r="E77">
            <v>0</v>
          </cell>
          <cell r="F77" t="str">
            <v>SUMINISTRO Y COLOCACION DE ESTRUCTURAS DE ACERO</v>
          </cell>
        </row>
        <row r="78">
          <cell r="C78" t="str">
            <v>B</v>
          </cell>
          <cell r="D78" t="str">
            <v>03</v>
          </cell>
          <cell r="E78">
            <v>0</v>
          </cell>
          <cell r="F78" t="str">
            <v>COLOCACION DE ESTRUCTURAS DE ACERO</v>
          </cell>
        </row>
        <row r="79">
          <cell r="C79" t="str">
            <v>B</v>
          </cell>
          <cell r="D79" t="str">
            <v>04</v>
          </cell>
          <cell r="E79">
            <v>0</v>
          </cell>
          <cell r="F79" t="str">
            <v>PLANCHAS , ESCALERAS Y PASAMANOS</v>
          </cell>
        </row>
        <row r="80">
          <cell r="C80" t="str">
            <v>C</v>
          </cell>
          <cell r="D80">
            <v>0</v>
          </cell>
          <cell r="E80">
            <v>0</v>
          </cell>
          <cell r="F80" t="str">
            <v>ARQUITECTURA</v>
          </cell>
        </row>
        <row r="81">
          <cell r="C81" t="str">
            <v>C</v>
          </cell>
          <cell r="D81" t="str">
            <v>10</v>
          </cell>
          <cell r="E81">
            <v>0</v>
          </cell>
          <cell r="F81" t="str">
            <v>TABIQUES Y CIELO RASO</v>
          </cell>
        </row>
        <row r="82">
          <cell r="C82" t="str">
            <v>C</v>
          </cell>
          <cell r="D82" t="str">
            <v>11</v>
          </cell>
          <cell r="E82">
            <v>0</v>
          </cell>
          <cell r="F82" t="str">
            <v>CUBIERTAS DE TECHO Y CERRAMIENTOS</v>
          </cell>
        </row>
        <row r="83">
          <cell r="C83" t="str">
            <v>C</v>
          </cell>
          <cell r="D83" t="str">
            <v>01</v>
          </cell>
          <cell r="E83">
            <v>0</v>
          </cell>
          <cell r="F83" t="str">
            <v>PAREDES DE BLOQUES DE ARCILLA</v>
          </cell>
        </row>
        <row r="84">
          <cell r="C84" t="str">
            <v>C</v>
          </cell>
          <cell r="D84" t="str">
            <v>02</v>
          </cell>
          <cell r="E84">
            <v>0</v>
          </cell>
          <cell r="F84" t="str">
            <v>PAREDES DE BLOQUES DE CONCRETO</v>
          </cell>
        </row>
        <row r="85">
          <cell r="C85" t="str">
            <v>C</v>
          </cell>
          <cell r="D85" t="str">
            <v>03</v>
          </cell>
          <cell r="E85">
            <v>0</v>
          </cell>
          <cell r="F85" t="str">
            <v>REVESTIMIENTO EN PAREDES</v>
          </cell>
        </row>
        <row r="86">
          <cell r="C86" t="str">
            <v>C</v>
          </cell>
          <cell r="D86" t="str">
            <v>04</v>
          </cell>
          <cell r="E86">
            <v>0</v>
          </cell>
          <cell r="F86" t="str">
            <v>REVESTIMIENTO EN TECHOS</v>
          </cell>
        </row>
        <row r="87">
          <cell r="C87" t="str">
            <v>C</v>
          </cell>
          <cell r="D87" t="str">
            <v>05</v>
          </cell>
          <cell r="E87">
            <v>0</v>
          </cell>
          <cell r="F87" t="str">
            <v>REVESTIMIENTO EN PISOS</v>
          </cell>
        </row>
        <row r="88">
          <cell r="C88" t="str">
            <v>C</v>
          </cell>
          <cell r="D88" t="str">
            <v>06</v>
          </cell>
          <cell r="E88">
            <v>0</v>
          </cell>
          <cell r="F88" t="str">
            <v>IMPERMEABILIZACION</v>
          </cell>
        </row>
        <row r="89">
          <cell r="C89" t="str">
            <v>C</v>
          </cell>
          <cell r="D89" t="str">
            <v>07</v>
          </cell>
          <cell r="E89">
            <v>0</v>
          </cell>
          <cell r="F89" t="str">
            <v>HERRERIA</v>
          </cell>
        </row>
        <row r="90">
          <cell r="C90" t="str">
            <v>C</v>
          </cell>
          <cell r="D90" t="str">
            <v>08</v>
          </cell>
          <cell r="E90">
            <v>0</v>
          </cell>
          <cell r="F90" t="str">
            <v>CARPINTERIA</v>
          </cell>
        </row>
        <row r="91">
          <cell r="C91" t="str">
            <v>C</v>
          </cell>
          <cell r="D91" t="str">
            <v>09</v>
          </cell>
          <cell r="E91">
            <v>0</v>
          </cell>
          <cell r="F91" t="str">
            <v>PINTURA</v>
          </cell>
        </row>
        <row r="92">
          <cell r="C92" t="str">
            <v>D</v>
          </cell>
          <cell r="D92">
            <v>0</v>
          </cell>
          <cell r="E92">
            <v>0</v>
          </cell>
          <cell r="F92" t="str">
            <v>INSTALACIONES SANITARIAS</v>
          </cell>
        </row>
        <row r="93">
          <cell r="C93" t="str">
            <v>D</v>
          </cell>
          <cell r="D93" t="str">
            <v>10</v>
          </cell>
          <cell r="E93">
            <v>0</v>
          </cell>
          <cell r="F93" t="str">
            <v>TUBERIAS DE AGUAS PLUVIALES PVC</v>
          </cell>
        </row>
        <row r="94">
          <cell r="C94" t="str">
            <v>D</v>
          </cell>
          <cell r="D94" t="str">
            <v>11</v>
          </cell>
          <cell r="E94">
            <v>0</v>
          </cell>
          <cell r="F94" t="str">
            <v>LAVAMANOS</v>
          </cell>
        </row>
        <row r="95">
          <cell r="C95" t="str">
            <v>D</v>
          </cell>
          <cell r="D95" t="str">
            <v>12</v>
          </cell>
          <cell r="E95">
            <v>0</v>
          </cell>
          <cell r="F95" t="str">
            <v>WATER CLOSET</v>
          </cell>
        </row>
        <row r="96">
          <cell r="C96" t="str">
            <v>D</v>
          </cell>
          <cell r="D96" t="str">
            <v>13</v>
          </cell>
          <cell r="E96">
            <v>0</v>
          </cell>
          <cell r="F96" t="str">
            <v>URINARIOS</v>
          </cell>
        </row>
        <row r="97">
          <cell r="C97" t="str">
            <v>D</v>
          </cell>
          <cell r="D97" t="str">
            <v>14</v>
          </cell>
          <cell r="E97">
            <v>0</v>
          </cell>
          <cell r="F97" t="str">
            <v>ACCESORIOS SANITARIOS</v>
          </cell>
        </row>
        <row r="98">
          <cell r="C98" t="str">
            <v>D</v>
          </cell>
          <cell r="D98" t="str">
            <v>15</v>
          </cell>
          <cell r="E98">
            <v>0</v>
          </cell>
          <cell r="F98" t="str">
            <v>CALENTADORES, BEBEDEROS Y LAVAMOPAS</v>
          </cell>
        </row>
        <row r="99">
          <cell r="C99" t="str">
            <v>D</v>
          </cell>
          <cell r="D99" t="str">
            <v>01</v>
          </cell>
          <cell r="E99">
            <v>0</v>
          </cell>
          <cell r="F99" t="str">
            <v>AGUAS BLANCAS  HIERRO GALVANIZADO</v>
          </cell>
        </row>
        <row r="100">
          <cell r="C100" t="str">
            <v>D</v>
          </cell>
          <cell r="D100" t="str">
            <v>02</v>
          </cell>
          <cell r="E100">
            <v>0</v>
          </cell>
          <cell r="F100" t="str">
            <v>AGUAS BLANCAS PVC</v>
          </cell>
        </row>
        <row r="101">
          <cell r="C101" t="str">
            <v>D</v>
          </cell>
          <cell r="D101" t="str">
            <v>03</v>
          </cell>
          <cell r="E101">
            <v>0</v>
          </cell>
          <cell r="F101" t="str">
            <v>LLAVES DE PASO</v>
          </cell>
        </row>
        <row r="102">
          <cell r="C102" t="str">
            <v>D</v>
          </cell>
          <cell r="D102" t="str">
            <v>04</v>
          </cell>
          <cell r="E102">
            <v>0</v>
          </cell>
          <cell r="F102" t="str">
            <v>VALVULAS</v>
          </cell>
        </row>
        <row r="103">
          <cell r="C103" t="str">
            <v>D</v>
          </cell>
          <cell r="D103" t="str">
            <v>05</v>
          </cell>
          <cell r="E103">
            <v>0</v>
          </cell>
          <cell r="F103" t="str">
            <v>GRIFOS</v>
          </cell>
        </row>
        <row r="104">
          <cell r="C104" t="str">
            <v>D</v>
          </cell>
          <cell r="D104" t="str">
            <v>06</v>
          </cell>
          <cell r="E104">
            <v>0</v>
          </cell>
          <cell r="F104" t="str">
            <v>TUBERIA AGUAS NEGRAS HIERRO FUNDIDO</v>
          </cell>
        </row>
        <row r="105">
          <cell r="C105" t="str">
            <v>D</v>
          </cell>
          <cell r="D105" t="str">
            <v>07</v>
          </cell>
          <cell r="E105">
            <v>0</v>
          </cell>
          <cell r="F105" t="str">
            <v>TUBERIA AGUAS NEGRAS PVC</v>
          </cell>
        </row>
        <row r="106">
          <cell r="C106" t="str">
            <v>D</v>
          </cell>
          <cell r="D106" t="str">
            <v>08</v>
          </cell>
          <cell r="E106">
            <v>0</v>
          </cell>
          <cell r="F106" t="str">
            <v>TUBERIA VENTILACION HIERRO GALVANIZADO</v>
          </cell>
        </row>
        <row r="107">
          <cell r="C107" t="str">
            <v>D</v>
          </cell>
          <cell r="D107" t="str">
            <v>09</v>
          </cell>
          <cell r="E107">
            <v>0</v>
          </cell>
          <cell r="F107" t="str">
            <v>TUBERIAS DE AGUAS PLUVIALES HIERRO FUNDIDO</v>
          </cell>
        </row>
        <row r="108">
          <cell r="C108" t="str">
            <v>E</v>
          </cell>
          <cell r="D108">
            <v>0</v>
          </cell>
          <cell r="E108">
            <v>0</v>
          </cell>
          <cell r="F108" t="str">
            <v>PAISAJISMO</v>
          </cell>
        </row>
        <row r="109">
          <cell r="C109" t="str">
            <v>E</v>
          </cell>
          <cell r="D109" t="str">
            <v>01</v>
          </cell>
          <cell r="E109">
            <v>0</v>
          </cell>
          <cell r="F109" t="str">
            <v>TIERRA NEGRA</v>
          </cell>
        </row>
        <row r="110">
          <cell r="C110" t="str">
            <v>E</v>
          </cell>
          <cell r="D110" t="str">
            <v>02</v>
          </cell>
          <cell r="E110">
            <v>0</v>
          </cell>
          <cell r="F110" t="str">
            <v>SIEMBRA DE GRAMA</v>
          </cell>
        </row>
        <row r="111">
          <cell r="C111" t="str">
            <v>E</v>
          </cell>
          <cell r="D111" t="str">
            <v>03</v>
          </cell>
          <cell r="E111">
            <v>0</v>
          </cell>
          <cell r="F111" t="str">
            <v>SIEMBRA DE PLANTAS Y ARBOLES</v>
          </cell>
        </row>
        <row r="112">
          <cell r="C112" t="str">
            <v>E</v>
          </cell>
          <cell r="D112" t="str">
            <v>04</v>
          </cell>
          <cell r="E112">
            <v>0</v>
          </cell>
          <cell r="F112" t="str">
            <v>PROTECCION AMBIENTAL</v>
          </cell>
        </row>
        <row r="113">
          <cell r="C113" t="str">
            <v>F</v>
          </cell>
          <cell r="D113">
            <v>0</v>
          </cell>
          <cell r="E113">
            <v>0</v>
          </cell>
          <cell r="F113" t="str">
            <v>OBRAS CIVILES PARA TUBULARES DE TRANSMISION</v>
          </cell>
        </row>
        <row r="114">
          <cell r="C114" t="str">
            <v>F</v>
          </cell>
          <cell r="D114" t="str">
            <v>01</v>
          </cell>
          <cell r="E114">
            <v>0</v>
          </cell>
          <cell r="F114" t="str">
            <v>SEÑALIZACION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Analisis Partidas"/>
      <sheetName val="ANALISIS_STO_DGO"/>
      <sheetName val="PRES__BOCA_NUEVA"/>
      <sheetName val="CONTRARO_SEÑALIZACIONES"/>
      <sheetName val="Análisis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"/>
      <sheetName val="Car"/>
      <sheetName val="Rndmto"/>
      <sheetName val="M.O."/>
      <sheetName val="Ana"/>
      <sheetName val="Indice"/>
      <sheetName val="Modelo Presup."/>
    </sheetNames>
    <sheetDataSet>
      <sheetData sheetId="0" refreshError="1">
        <row r="4">
          <cell r="E4">
            <v>0.16</v>
          </cell>
        </row>
        <row r="260">
          <cell r="E260">
            <v>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r"/>
      <sheetName val="Ins"/>
      <sheetName val="Ins2"/>
      <sheetName val="FA"/>
      <sheetName val="Rndmto"/>
      <sheetName val="M.O."/>
      <sheetName val="Ana"/>
      <sheetName val="Resu"/>
      <sheetName val="Indice"/>
      <sheetName val="ANALISIS HORMIGON ARMADO"/>
      <sheetName val="LISTA DE MATERIALES"/>
    </sheetNames>
    <sheetDataSet>
      <sheetData sheetId="0"/>
      <sheetData sheetId="1"/>
      <sheetData sheetId="2"/>
      <sheetData sheetId="3"/>
      <sheetData sheetId="4"/>
      <sheetData sheetId="5">
        <row r="351">
          <cell r="C351">
            <v>15</v>
          </cell>
        </row>
      </sheetData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project"/>
      <sheetName val="Oficio"/>
      <sheetName val="PRESUPUESTO pañetado"/>
      <sheetName val="PRESUPUESTO violinado"/>
      <sheetName val="Analisis Unit. "/>
      <sheetName val="Datos Para Project"/>
      <sheetName val="Cargas Sociales"/>
      <sheetName val="Tarifas de Alquiler de Equipo"/>
      <sheetName val="PRE Desvio Alcant.  Potable"/>
      <sheetName val="Análisis"/>
      <sheetName val="Insumos materiales"/>
      <sheetName val="Costos Mano de Obra"/>
      <sheetName val="Ana. Horm mexc mort"/>
      <sheetName val="Equipos"/>
      <sheetName val="EST N. DE OVANDO CENTRAL (MOD. "/>
      <sheetName val="qqVgas"/>
      <sheetName val="O.M. y Salarios"/>
      <sheetName val="Resumen Precio Equipos"/>
      <sheetName val="Materiales"/>
      <sheetName val="datos_project"/>
      <sheetName val="PRESUPUESTO_pañetado"/>
      <sheetName val="PRESUPUESTO_violinado"/>
      <sheetName val="Analisis_Unit__"/>
      <sheetName val="Datos_Para_Project"/>
      <sheetName val="Cargas_Sociales"/>
      <sheetName val="Tarifas_de_Alquiler_de_Equipo"/>
      <sheetName val="PRE_Desvio_Alcant___Potable"/>
      <sheetName val="análisis de costo edificios"/>
      <sheetName val="Insumos_materiales"/>
      <sheetName val="Costos_Mano_de_Obra"/>
      <sheetName val="Ana__Horm_mexc_mort"/>
      <sheetName val="EST_N__DE_OVANDO_CENTRAL_(MOD__"/>
      <sheetName val="análisis_de_costo_edificios"/>
      <sheetName val="datos_project1"/>
      <sheetName val="PRESUPUESTO_pañetado1"/>
      <sheetName val="PRESUPUESTO_violinado1"/>
      <sheetName val="Analisis_Unit__1"/>
      <sheetName val="Datos_Para_Project1"/>
      <sheetName val="Cargas_Sociales1"/>
      <sheetName val="Tarifas_de_Alquiler_de_Equipo1"/>
      <sheetName val="PRE_Desvio_Alcant___Potable1"/>
      <sheetName val="Insumos_materiales1"/>
      <sheetName val="Costos_Mano_de_Obra1"/>
      <sheetName val="Ana__Horm_mexc_mort1"/>
      <sheetName val="EST_N__DE_OVANDO_CENTRAL_(MOD_1"/>
      <sheetName val="análisis_de_costo_edificios1"/>
      <sheetName val="datos_project2"/>
      <sheetName val="PRESUPUESTO_pañetado2"/>
      <sheetName val="PRESUPUESTO_violinado2"/>
      <sheetName val="Analisis_Unit__2"/>
      <sheetName val="Datos_Para_Project2"/>
      <sheetName val="Cargas_Sociales2"/>
      <sheetName val="Tarifas_de_Alquiler_de_Equipo2"/>
      <sheetName val="PRE_Desvio_Alcant___Potable2"/>
      <sheetName val="Insumos_materiales2"/>
      <sheetName val="Costos_Mano_de_Obra2"/>
      <sheetName val="Ana__Horm_mexc_mort2"/>
      <sheetName val="EST_N__DE_OVANDO_CENTRAL_(MOD_2"/>
      <sheetName val="análisis_de_costo_edificios2"/>
      <sheetName val="datos_project3"/>
      <sheetName val="PRESUPUESTO_pañetado3"/>
      <sheetName val="PRESUPUESTO_violinado3"/>
      <sheetName val="Analisis_Unit__3"/>
      <sheetName val="Datos_Para_Project3"/>
      <sheetName val="Cargas_Sociales3"/>
      <sheetName val="Tarifas_de_Alquiler_de_Equipo3"/>
      <sheetName val="PRE_Desvio_Alcant___Potable3"/>
      <sheetName val="Insumos_materiales3"/>
      <sheetName val="Costos_Mano_de_Obra3"/>
      <sheetName val="Ana__Horm_mexc_mort3"/>
      <sheetName val="EST_N__DE_OVANDO_CENTRAL_(MOD_3"/>
      <sheetName val="análisis_de_costo_edificios3"/>
      <sheetName val="datos_project4"/>
      <sheetName val="PRESUPUESTO_pañetado4"/>
      <sheetName val="PRESUPUESTO_violinado4"/>
      <sheetName val="Analisis_Unit__4"/>
      <sheetName val="Datos_Para_Project4"/>
      <sheetName val="Cargas_Sociales4"/>
      <sheetName val="Tarifas_de_Alquiler_de_Equipo4"/>
      <sheetName val="PRE_Desvio_Alcant___Potable4"/>
      <sheetName val="Insumos_materiales4"/>
      <sheetName val="Costos_Mano_de_Obra4"/>
      <sheetName val="Ana__Horm_mexc_mort4"/>
      <sheetName val="EST_N__DE_OVANDO_CENTRAL_(MOD_4"/>
      <sheetName val="análisis_de_costo_edificios4"/>
      <sheetName val="datos_project5"/>
      <sheetName val="PRESUPUESTO_pañetado5"/>
      <sheetName val="PRESUPUESTO_violinado5"/>
      <sheetName val="Analisis_Unit__5"/>
      <sheetName val="Datos_Para_Project5"/>
      <sheetName val="Cargas_Sociales5"/>
      <sheetName val="Tarifas_de_Alquiler_de_Equipo5"/>
      <sheetName val="PRE_Desvio_Alcant___Potable5"/>
      <sheetName val="Insumos_materiales5"/>
      <sheetName val="Costos_Mano_de_Obra5"/>
      <sheetName val="Ana__Horm_mexc_mort5"/>
      <sheetName val="EST_N__DE_OVANDO_CENTRAL_(MOD_5"/>
      <sheetName val="análisis_de_costo_edificios5"/>
      <sheetName val="listado equipos a utilizar"/>
      <sheetName val="Ana. blocks y termin."/>
      <sheetName val="Insumos"/>
      <sheetName val="M.O Y Rendtos"/>
      <sheetName val="Analisis de Costos"/>
      <sheetName val="Rendimientos OM"/>
      <sheetName val="Hoja1"/>
      <sheetName val="ANALISIS PARTIDAS CARRET."/>
      <sheetName val="OFICINA Y LABORATORIO"/>
      <sheetName val="O_M__y_Salarios"/>
      <sheetName val="Resumen_Precio_Equipos"/>
    </sheetNames>
    <sheetDataSet>
      <sheetData sheetId="0">
        <row r="3">
          <cell r="G3">
            <v>212.68726395300044</v>
          </cell>
        </row>
      </sheetData>
      <sheetData sheetId="1">
        <row r="3">
          <cell r="G3">
            <v>212.68726395300044</v>
          </cell>
        </row>
      </sheetData>
      <sheetData sheetId="2">
        <row r="3">
          <cell r="G3">
            <v>212.68726395300044</v>
          </cell>
        </row>
      </sheetData>
      <sheetData sheetId="3">
        <row r="3">
          <cell r="G3">
            <v>212.68726395300044</v>
          </cell>
        </row>
      </sheetData>
      <sheetData sheetId="4">
        <row r="3">
          <cell r="G3">
            <v>212.68726395300044</v>
          </cell>
        </row>
        <row r="4">
          <cell r="G4">
            <v>141.52328997062529</v>
          </cell>
        </row>
        <row r="5">
          <cell r="G5">
            <v>73.32996747796895</v>
          </cell>
        </row>
        <row r="9">
          <cell r="G9">
            <v>160</v>
          </cell>
        </row>
        <row r="24">
          <cell r="F24">
            <v>9</v>
          </cell>
        </row>
        <row r="26">
          <cell r="F26">
            <v>180</v>
          </cell>
        </row>
        <row r="27">
          <cell r="F27">
            <v>12</v>
          </cell>
        </row>
        <row r="34">
          <cell r="F34">
            <v>203</v>
          </cell>
        </row>
        <row r="36">
          <cell r="F36">
            <v>1629.61</v>
          </cell>
        </row>
        <row r="39">
          <cell r="F39">
            <v>28.25</v>
          </cell>
        </row>
        <row r="41">
          <cell r="F41">
            <v>900</v>
          </cell>
        </row>
        <row r="42">
          <cell r="F42">
            <v>800</v>
          </cell>
        </row>
        <row r="43">
          <cell r="F43">
            <v>0.6</v>
          </cell>
        </row>
        <row r="44">
          <cell r="F44">
            <v>1180</v>
          </cell>
        </row>
        <row r="46">
          <cell r="F46">
            <v>23.333411111370371</v>
          </cell>
        </row>
        <row r="47">
          <cell r="F47">
            <v>320</v>
          </cell>
        </row>
        <row r="48">
          <cell r="F48">
            <v>225</v>
          </cell>
        </row>
        <row r="49">
          <cell r="F49">
            <v>225</v>
          </cell>
        </row>
        <row r="85">
          <cell r="F85">
            <v>4011.2777777777778</v>
          </cell>
        </row>
        <row r="96">
          <cell r="F96">
            <v>3674.8111111111111</v>
          </cell>
        </row>
        <row r="213">
          <cell r="D213">
            <v>5759.6487899999993</v>
          </cell>
        </row>
      </sheetData>
      <sheetData sheetId="5">
        <row r="3">
          <cell r="G3">
            <v>212.68726395300044</v>
          </cell>
        </row>
      </sheetData>
      <sheetData sheetId="6">
        <row r="3">
          <cell r="G3">
            <v>212.68726395300044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G3">
            <v>212.68726395300044</v>
          </cell>
        </row>
      </sheetData>
      <sheetData sheetId="20">
        <row r="3">
          <cell r="G3">
            <v>212.68726395300044</v>
          </cell>
        </row>
      </sheetData>
      <sheetData sheetId="21">
        <row r="3">
          <cell r="G3">
            <v>212.68726395300044</v>
          </cell>
        </row>
      </sheetData>
      <sheetData sheetId="22">
        <row r="3">
          <cell r="G3">
            <v>212.68726395300044</v>
          </cell>
        </row>
      </sheetData>
      <sheetData sheetId="23">
        <row r="3">
          <cell r="G3">
            <v>212.68726395300044</v>
          </cell>
        </row>
      </sheetData>
      <sheetData sheetId="24">
        <row r="3">
          <cell r="G3">
            <v>212.68726395300044</v>
          </cell>
        </row>
      </sheetData>
      <sheetData sheetId="25">
        <row r="3">
          <cell r="G3">
            <v>212.68726395300044</v>
          </cell>
        </row>
      </sheetData>
      <sheetData sheetId="26">
        <row r="3">
          <cell r="G3">
            <v>212.68726395300044</v>
          </cell>
        </row>
      </sheetData>
      <sheetData sheetId="27" refreshError="1"/>
      <sheetData sheetId="28">
        <row r="3">
          <cell r="G3">
            <v>212.68726395300044</v>
          </cell>
        </row>
      </sheetData>
      <sheetData sheetId="29">
        <row r="3">
          <cell r="G3">
            <v>212.68726395300044</v>
          </cell>
        </row>
      </sheetData>
      <sheetData sheetId="30">
        <row r="3">
          <cell r="G3">
            <v>212.68726395300044</v>
          </cell>
        </row>
      </sheetData>
      <sheetData sheetId="31">
        <row r="3">
          <cell r="G3">
            <v>212.68726395300044</v>
          </cell>
        </row>
      </sheetData>
      <sheetData sheetId="32">
        <row r="3">
          <cell r="G3">
            <v>212.68726395300044</v>
          </cell>
        </row>
      </sheetData>
      <sheetData sheetId="33">
        <row r="3">
          <cell r="G3">
            <v>212.68726395300044</v>
          </cell>
        </row>
      </sheetData>
      <sheetData sheetId="34">
        <row r="3">
          <cell r="G3">
            <v>212.68726395300044</v>
          </cell>
        </row>
      </sheetData>
      <sheetData sheetId="35">
        <row r="3">
          <cell r="G3">
            <v>212.68726395300044</v>
          </cell>
        </row>
      </sheetData>
      <sheetData sheetId="36">
        <row r="3">
          <cell r="G3">
            <v>212.68726395300044</v>
          </cell>
        </row>
      </sheetData>
      <sheetData sheetId="37">
        <row r="3">
          <cell r="G3">
            <v>212.68726395300044</v>
          </cell>
        </row>
      </sheetData>
      <sheetData sheetId="38">
        <row r="3">
          <cell r="G3">
            <v>212.68726395300044</v>
          </cell>
        </row>
      </sheetData>
      <sheetData sheetId="39">
        <row r="3">
          <cell r="G3">
            <v>212.68726395300044</v>
          </cell>
        </row>
      </sheetData>
      <sheetData sheetId="40"/>
      <sheetData sheetId="41">
        <row r="3">
          <cell r="G3">
            <v>212.68726395300044</v>
          </cell>
        </row>
      </sheetData>
      <sheetData sheetId="42">
        <row r="3">
          <cell r="G3">
            <v>212.68726395300044</v>
          </cell>
        </row>
      </sheetData>
      <sheetData sheetId="43">
        <row r="3">
          <cell r="G3">
            <v>212.68726395300044</v>
          </cell>
        </row>
      </sheetData>
      <sheetData sheetId="44">
        <row r="3">
          <cell r="G3">
            <v>212.68726395300044</v>
          </cell>
        </row>
      </sheetData>
      <sheetData sheetId="45">
        <row r="3">
          <cell r="G3">
            <v>212.68726395300044</v>
          </cell>
        </row>
      </sheetData>
      <sheetData sheetId="46">
        <row r="3">
          <cell r="G3">
            <v>212.68726395300044</v>
          </cell>
        </row>
      </sheetData>
      <sheetData sheetId="47">
        <row r="3">
          <cell r="G3">
            <v>212.68726395300044</v>
          </cell>
        </row>
      </sheetData>
      <sheetData sheetId="48">
        <row r="3">
          <cell r="G3">
            <v>212.68726395300044</v>
          </cell>
        </row>
      </sheetData>
      <sheetData sheetId="49">
        <row r="3">
          <cell r="G3">
            <v>212.68726395300044</v>
          </cell>
        </row>
      </sheetData>
      <sheetData sheetId="50">
        <row r="3">
          <cell r="G3">
            <v>212.68726395300044</v>
          </cell>
        </row>
      </sheetData>
      <sheetData sheetId="51">
        <row r="3">
          <cell r="G3">
            <v>212.68726395300044</v>
          </cell>
        </row>
      </sheetData>
      <sheetData sheetId="52"/>
      <sheetData sheetId="53"/>
      <sheetData sheetId="54">
        <row r="3">
          <cell r="G3">
            <v>212.68726395300044</v>
          </cell>
        </row>
      </sheetData>
      <sheetData sheetId="55">
        <row r="3">
          <cell r="G3">
            <v>212.68726395300044</v>
          </cell>
        </row>
      </sheetData>
      <sheetData sheetId="56">
        <row r="3">
          <cell r="G3">
            <v>212.68726395300044</v>
          </cell>
        </row>
      </sheetData>
      <sheetData sheetId="57">
        <row r="3">
          <cell r="G3">
            <v>212.68726395300044</v>
          </cell>
        </row>
      </sheetData>
      <sheetData sheetId="58">
        <row r="3">
          <cell r="G3">
            <v>212.68726395300044</v>
          </cell>
        </row>
      </sheetData>
      <sheetData sheetId="59">
        <row r="3">
          <cell r="G3">
            <v>212.68726395300044</v>
          </cell>
        </row>
      </sheetData>
      <sheetData sheetId="60">
        <row r="3">
          <cell r="G3">
            <v>212.68726395300044</v>
          </cell>
        </row>
      </sheetData>
      <sheetData sheetId="61">
        <row r="3">
          <cell r="G3">
            <v>212.68726395300044</v>
          </cell>
        </row>
      </sheetData>
      <sheetData sheetId="62">
        <row r="3">
          <cell r="G3">
            <v>212.68726395300044</v>
          </cell>
        </row>
      </sheetData>
      <sheetData sheetId="63">
        <row r="3">
          <cell r="G3">
            <v>212.68726395300044</v>
          </cell>
        </row>
      </sheetData>
      <sheetData sheetId="64">
        <row r="3">
          <cell r="G3">
            <v>212.68726395300044</v>
          </cell>
        </row>
      </sheetData>
      <sheetData sheetId="65"/>
      <sheetData sheetId="66"/>
      <sheetData sheetId="67">
        <row r="3">
          <cell r="G3">
            <v>212.68726395300044</v>
          </cell>
        </row>
      </sheetData>
      <sheetData sheetId="68">
        <row r="3">
          <cell r="G3">
            <v>212.68726395300044</v>
          </cell>
        </row>
      </sheetData>
      <sheetData sheetId="69">
        <row r="3">
          <cell r="G3">
            <v>212.68726395300044</v>
          </cell>
        </row>
      </sheetData>
      <sheetData sheetId="70">
        <row r="3">
          <cell r="G3">
            <v>212.68726395300044</v>
          </cell>
        </row>
      </sheetData>
      <sheetData sheetId="71">
        <row r="3">
          <cell r="G3">
            <v>212.68726395300044</v>
          </cell>
        </row>
      </sheetData>
      <sheetData sheetId="72">
        <row r="3">
          <cell r="G3">
            <v>212.68726395300044</v>
          </cell>
        </row>
      </sheetData>
      <sheetData sheetId="73">
        <row r="3">
          <cell r="G3">
            <v>212.68726395300044</v>
          </cell>
        </row>
      </sheetData>
      <sheetData sheetId="74">
        <row r="3">
          <cell r="G3">
            <v>212.68726395300044</v>
          </cell>
        </row>
      </sheetData>
      <sheetData sheetId="75">
        <row r="3">
          <cell r="G3">
            <v>212.68726395300044</v>
          </cell>
        </row>
      </sheetData>
      <sheetData sheetId="76">
        <row r="3">
          <cell r="G3">
            <v>212.68726395300044</v>
          </cell>
        </row>
      </sheetData>
      <sheetData sheetId="77">
        <row r="3">
          <cell r="G3">
            <v>212.68726395300044</v>
          </cell>
        </row>
      </sheetData>
      <sheetData sheetId="78"/>
      <sheetData sheetId="79"/>
      <sheetData sheetId="80">
        <row r="3">
          <cell r="G3">
            <v>212.68726395300044</v>
          </cell>
        </row>
      </sheetData>
      <sheetData sheetId="81">
        <row r="3">
          <cell r="G3">
            <v>212.68726395300044</v>
          </cell>
        </row>
      </sheetData>
      <sheetData sheetId="82">
        <row r="3">
          <cell r="G3">
            <v>212.68726395300044</v>
          </cell>
        </row>
      </sheetData>
      <sheetData sheetId="83">
        <row r="3">
          <cell r="G3">
            <v>212.68726395300044</v>
          </cell>
        </row>
      </sheetData>
      <sheetData sheetId="84">
        <row r="3">
          <cell r="G3">
            <v>212.68726395300044</v>
          </cell>
        </row>
      </sheetData>
      <sheetData sheetId="85">
        <row r="3">
          <cell r="G3">
            <v>212.68726395300044</v>
          </cell>
        </row>
      </sheetData>
      <sheetData sheetId="86">
        <row r="3">
          <cell r="G3">
            <v>212.68726395300044</v>
          </cell>
        </row>
      </sheetData>
      <sheetData sheetId="87">
        <row r="3">
          <cell r="G3">
            <v>212.68726395300044</v>
          </cell>
        </row>
      </sheetData>
      <sheetData sheetId="88">
        <row r="3">
          <cell r="G3">
            <v>212.68726395300044</v>
          </cell>
        </row>
      </sheetData>
      <sheetData sheetId="89">
        <row r="3">
          <cell r="G3">
            <v>212.68726395300044</v>
          </cell>
        </row>
      </sheetData>
      <sheetData sheetId="90">
        <row r="3">
          <cell r="G3">
            <v>212.68726395300044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DESCRIPCION"/>
      <sheetName val="Muros Interiores h=2.8 m "/>
      <sheetName val="MurosInt.h=2.8 m U C con plycem"/>
      <sheetName val="MurosInt.h=2.8 m Plycem 2 lados"/>
      <sheetName val="Plafond Sheetrock"/>
      <sheetName val="Cornisa de 2 pie"/>
      <sheetName val="Cornisa de 2.62 pie"/>
      <sheetName val="Volumetria piso 16"/>
      <sheetName val="Hoja de calculo Recubrimiento"/>
      <sheetName val="Calculo Metales NIVEL 17"/>
      <sheetName val="Analisis"/>
      <sheetName val="Ana.precios un"/>
      <sheetName val="Insumos materiales"/>
      <sheetName val="Costos Mano de Obra"/>
      <sheetName val="Ana. Horm mexc mort"/>
      <sheetName val="Análisis"/>
      <sheetName val="Resumen Precio Equipos"/>
      <sheetName val="Factura (813)"/>
    </sheetNames>
    <sheetDataSet>
      <sheetData sheetId="0">
        <row r="30">
          <cell r="L30">
            <v>6.7</v>
          </cell>
        </row>
        <row r="31">
          <cell r="L31">
            <v>6.7</v>
          </cell>
        </row>
        <row r="35">
          <cell r="L35">
            <v>13.1976</v>
          </cell>
        </row>
        <row r="36">
          <cell r="L36">
            <v>7.3216000000000001</v>
          </cell>
        </row>
        <row r="38">
          <cell r="L38">
            <v>203.57</v>
          </cell>
        </row>
        <row r="40">
          <cell r="L40">
            <v>425</v>
          </cell>
        </row>
        <row r="41">
          <cell r="L41">
            <v>50.4</v>
          </cell>
        </row>
        <row r="43">
          <cell r="L43">
            <v>41.552000000000007</v>
          </cell>
        </row>
      </sheetData>
      <sheetData sheetId="1" refreshError="1"/>
      <sheetData sheetId="2" refreshError="1"/>
      <sheetData sheetId="3">
        <row r="64">
          <cell r="E64">
            <v>659.64462033685038</v>
          </cell>
        </row>
      </sheetData>
      <sheetData sheetId="4">
        <row r="64">
          <cell r="E64">
            <v>828.71794233657636</v>
          </cell>
        </row>
      </sheetData>
      <sheetData sheetId="5">
        <row r="54">
          <cell r="E54">
            <v>281.22417445913197</v>
          </cell>
        </row>
      </sheetData>
      <sheetData sheetId="6">
        <row r="60">
          <cell r="E60">
            <v>512.8477123357377</v>
          </cell>
        </row>
      </sheetData>
      <sheetData sheetId="7">
        <row r="60">
          <cell r="E60">
            <v>519.29974515533274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sumos"/>
      <sheetName val="M.O."/>
      <sheetName val="Basicos"/>
      <sheetName val="Partidas Preliminares"/>
      <sheetName val="Zapatas"/>
      <sheetName val="Volumen - Excavación"/>
      <sheetName val="Columna"/>
      <sheetName val="Losas"/>
      <sheetName val="Muros"/>
      <sheetName val="Hormigón"/>
      <sheetName val="Muros y pañetes"/>
      <sheetName val="Electricos"/>
      <sheetName val="Instalaciones Sanitarias"/>
      <sheetName val="Pisos y Revest."/>
      <sheetName val="Puertas y Ventanas"/>
      <sheetName val="Pintura"/>
      <sheetName val="Cornizas y Otros"/>
      <sheetName val="Impermeabilizante"/>
      <sheetName val="Arastresanitario"/>
      <sheetName val="Columnas"/>
      <sheetName val="Pañetes - Paredes"/>
      <sheetName val="Pañetes - Techo y Pisos"/>
      <sheetName val="Acero en vigas"/>
    </sheetNames>
    <sheetDataSet>
      <sheetData sheetId="0"/>
      <sheetData sheetId="1">
        <row r="32">
          <cell r="C32">
            <v>146.02000000000001</v>
          </cell>
        </row>
        <row r="58">
          <cell r="C58">
            <v>40.6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ICIO"/>
      <sheetName val="FONDO ESPECIAL DE LA PRESIDENCI"/>
      <sheetName val="Datos Para Project"/>
      <sheetName val="Desembolso de Caja"/>
      <sheetName val="Cronograma de Trabajo"/>
      <sheetName val="ANALISIS JULIO-07"/>
      <sheetName val="Cargas Sociales"/>
      <sheetName val="Tarifas de Alquiler de Equipo"/>
      <sheetName val="INS"/>
      <sheetName val="HORM. Y MORTEROS."/>
      <sheetName val="SALARIOS"/>
      <sheetName val="Insumos materiales"/>
      <sheetName val="Costos Mano de Obra"/>
      <sheetName val="MATERIALES"/>
      <sheetName val="OBRAMANO"/>
      <sheetName val="EQUIPOS"/>
      <sheetName val="FONDO_ESPECIAL_DE_LA_PRESIDENCI"/>
      <sheetName val="Datos_Para_Project"/>
      <sheetName val="Desembolso_de_Caja"/>
      <sheetName val="Cronograma_de_Trabajo"/>
      <sheetName val="ANALISIS_JULIO-07"/>
      <sheetName val="Cargas_Sociales"/>
      <sheetName val="Tarifas_de_Alquiler_de_Equipo"/>
      <sheetName val="FONDO_ESPECIAL_DE_LA_PRESIDENC1"/>
      <sheetName val="Datos_Para_Project1"/>
      <sheetName val="Desembolso_de_Caja1"/>
      <sheetName val="Cronograma_de_Trabajo1"/>
      <sheetName val="ANALISIS_JULIO-071"/>
      <sheetName val="Cargas_Sociales1"/>
      <sheetName val="Tarifas_de_Alquiler_de_Equipo1"/>
      <sheetName val="Resumen Precio Equipos"/>
      <sheetName val="o.m. y salarios"/>
      <sheetName val="INSUMO"/>
      <sheetName val="MANO DE OBRA"/>
      <sheetName val="Col.Amarre"/>
      <sheetName val="Escalera"/>
      <sheetName val="Muros"/>
      <sheetName val="Cotz."/>
      <sheetName val="Precio"/>
      <sheetName val="presup."/>
      <sheetName val="CUBICACION 11"/>
      <sheetName val="Analisis"/>
      <sheetName val="Mat"/>
      <sheetName val="Pu-Sanit."/>
      <sheetName val="v.tierras a"/>
      <sheetName val="Los Ángeles (Fase II)"/>
      <sheetName val="m.o."/>
      <sheetName val="Rndmto"/>
      <sheetName val="Analisis Unitarios"/>
      <sheetName val="Análisis"/>
      <sheetName val="Insumos"/>
      <sheetName val="Análisis de Precios"/>
    </sheetNames>
    <sheetDataSet>
      <sheetData sheetId="0"/>
      <sheetData sheetId="1"/>
      <sheetData sheetId="2"/>
      <sheetData sheetId="3">
        <row r="7">
          <cell r="I7">
            <v>1.31200000027375</v>
          </cell>
        </row>
      </sheetData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7">
          <cell r="I7">
            <v>1.31200000027375</v>
          </cell>
        </row>
      </sheetData>
      <sheetData sheetId="17"/>
      <sheetData sheetId="18">
        <row r="7">
          <cell r="I7">
            <v>1.31200000027375</v>
          </cell>
        </row>
      </sheetData>
      <sheetData sheetId="19"/>
      <sheetData sheetId="20">
        <row r="7">
          <cell r="I7">
            <v>1.31200000027375</v>
          </cell>
        </row>
      </sheetData>
      <sheetData sheetId="21">
        <row r="7">
          <cell r="I7">
            <v>1.31200000027375</v>
          </cell>
        </row>
      </sheetData>
      <sheetData sheetId="22">
        <row r="7">
          <cell r="I7">
            <v>1.31200000027375</v>
          </cell>
        </row>
      </sheetData>
      <sheetData sheetId="23">
        <row r="7">
          <cell r="I7">
            <v>1.31200000027375</v>
          </cell>
        </row>
      </sheetData>
      <sheetData sheetId="24"/>
      <sheetData sheetId="25">
        <row r="7">
          <cell r="I7">
            <v>1.31200000027375</v>
          </cell>
        </row>
      </sheetData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olicion de Vadenes Existente"/>
      <sheetName val="Demolicion de Registros Exist."/>
      <sheetName val="Remoción de Carpeta de Rodadura"/>
      <sheetName val="Reposicion C. Rodadura 2,5 pulg"/>
      <sheetName val="Reposicion C. Rodadura 2 pulg."/>
      <sheetName val="Corte Acera Conten p' Imbor "/>
      <sheetName val="Demolicion Aceras y Contenes"/>
      <sheetName val="Corte de Asfalto"/>
      <sheetName val="Demolicion Imbor. Existentes"/>
      <sheetName val="Reposicion Acometidas (AN)"/>
      <sheetName val="Reposicion Acometidas (AP)"/>
      <sheetName val="Uso de bomba"/>
      <sheetName val="Señalizacion y Control de Trans"/>
      <sheetName val="Limpieza continua de obra"/>
      <sheetName val="Limpieza Campamento"/>
      <sheetName val="Limp. Tub. en Tramo"/>
      <sheetName val="Sum. y col. Tub. 60&quot; H.A."/>
      <sheetName val="Sum. y col. Tub. 18&quot; H.A.  "/>
      <sheetName val="Sum. y col. Tub. 42&quot; H.A. "/>
      <sheetName val=" Desbroce Solar Desvio Provisi "/>
      <sheetName val="Reposicion Aceras "/>
      <sheetName val="Reposicion de Contenes"/>
      <sheetName val="Imbornales 3 Parrillas"/>
      <sheetName val="Registro secundario (Pluvial)."/>
      <sheetName val="Registros de 4@5 mts (Pluvial)"/>
      <sheetName val="Registros de 2 @ 3 mts (AN)"/>
      <sheetName val="Registros de 2 @ 3 mts (AP)"/>
      <sheetName val="Sum. y col. Tub. interconexion."/>
      <sheetName val="Sum. y col. Tub. 8&quot; H.S. Agua N"/>
      <sheetName val="Remoción Tub. 24'' H.S.  "/>
      <sheetName val="Remoción Tub. 8&quot; H.S. AN"/>
      <sheetName val="Bote Mat. Exce Reg e Imb"/>
      <sheetName val="Sum. y col. de Mat. de Asiento"/>
      <sheetName val="Sum. y col. de Mat. de base"/>
      <sheetName val="Sum. y col. Relleno Compact."/>
      <sheetName val="Sum. y col de Relleno T. interc"/>
      <sheetName val="Sum. y col. Relleno p'imbornal"/>
      <sheetName val="Sum. y col de Relleno regis."/>
      <sheetName val=" Relleno Compact total "/>
      <sheetName val="Exc. p' Tub. 60&quot; H.A."/>
      <sheetName val="Exc. p' Tub. 42&quot; H.A."/>
      <sheetName val="Exc. p' Tub. interconexión"/>
      <sheetName val="Exc. p' Imbornales"/>
      <sheetName val="Exc. p' Registros "/>
      <sheetName val="Total Exc."/>
      <sheetName val="Presupuesto Reformado"/>
      <sheetName val="CUB-02-comision"/>
      <sheetName val="Datos a Project"/>
      <sheetName val="Hoja1"/>
      <sheetName val="Analisis de Madera"/>
      <sheetName val="Cargas Sociales"/>
      <sheetName val="Tarifas de Alquiler de Equipo"/>
      <sheetName val="Presupuesto Original"/>
      <sheetName val="CUB-02-N-STGO-031-01-01"/>
      <sheetName val="Analisis Unitarios"/>
      <sheetName val="VOLUMETRIA FINAL ETAPA I (2)"/>
      <sheetName val="VOLUMETRIA FINAL ETAPA I"/>
      <sheetName val="VOLUMENES DE CUBICACION FINAL"/>
      <sheetName val="CUB-03-N-STGO-031-FINAL"/>
      <sheetName val="GRAFICO"/>
      <sheetName val="GRAFICO (2)"/>
      <sheetName val="Precio"/>
      <sheetName val="presupuesto"/>
      <sheetName val="Demolicion_de_Vadenes_Existente"/>
      <sheetName val="Demolicion_de_Registros_Exist_"/>
      <sheetName val="Remoción_de_Carpeta_de_Rodadura"/>
      <sheetName val="Reposicion_C__Rodadura_2,5_pulg"/>
      <sheetName val="Reposicion_C__Rodadura_2_pulg_"/>
      <sheetName val="Corte_Acera_Conten_p'_Imbor_"/>
      <sheetName val="Demolicion_Aceras_y_Contenes"/>
      <sheetName val="Corte_de_Asfalto"/>
      <sheetName val="Demolicion_Imbor__Existentes"/>
      <sheetName val="Reposicion_Acometidas_(AN)"/>
      <sheetName val="Reposicion_Acometidas_(AP)"/>
      <sheetName val="Uso_de_bomba"/>
      <sheetName val="Señalizacion_y_Control_de_Trans"/>
      <sheetName val="Limpieza_continua_de_obra"/>
      <sheetName val="Limpieza_Campamento"/>
      <sheetName val="Limp__Tub__en_Tramo"/>
      <sheetName val="Sum__y_col__Tub__60&quot;_H_A_"/>
      <sheetName val="Sum__y_col__Tub__18&quot;_H_A___"/>
      <sheetName val="Sum__y_col__Tub__42&quot;_H_A__"/>
      <sheetName val="_Desbroce_Solar_Desvio_Provisi_"/>
      <sheetName val="Reposicion_Aceras_"/>
      <sheetName val="Reposicion_de_Contenes"/>
      <sheetName val="Imbornales_3_Parrillas"/>
      <sheetName val="Registro_secundario_(Pluvial)_"/>
      <sheetName val="Registros_de_4@5_mts_(Pluvial)"/>
      <sheetName val="Registros_de_2_@_3_mts_(AN)"/>
      <sheetName val="Registros_de_2_@_3_mts_(AP)"/>
      <sheetName val="Sum__y_col__Tub__interconexion_"/>
      <sheetName val="Sum__y_col__Tub__8&quot;_H_S__Agua_N"/>
      <sheetName val="Remoción_Tub__24''_H_S___"/>
      <sheetName val="Remoción_Tub__8&quot;_H_S__AN"/>
      <sheetName val="Bote_Mat__Exce_Reg_e_Imb"/>
      <sheetName val="Sum__y_col__de_Mat__de_Asiento"/>
      <sheetName val="Sum__y_col__de_Mat__de_base"/>
      <sheetName val="Sum__y_col__Relleno_Compact_"/>
      <sheetName val="Sum__y_col_de_Relleno_T__interc"/>
      <sheetName val="Sum__y_col__Relleno_p'imbornal"/>
      <sheetName val="Sum__y_col_de_Relleno_regis_"/>
      <sheetName val="_Relleno_Compact_total_"/>
      <sheetName val="Exc__p'_Tub__60&quot;_H_A_"/>
      <sheetName val="Exc__p'_Tub__42&quot;_H_A_"/>
      <sheetName val="Exc__p'_Tub__interconexión"/>
      <sheetName val="Exc__p'_Imbornales"/>
      <sheetName val="Exc__p'_Registros_"/>
      <sheetName val="Total_Exc_"/>
      <sheetName val="Presupuesto_Reformado"/>
      <sheetName val="Datos_a_Project"/>
      <sheetName val="Analisis_de_Madera"/>
      <sheetName val="Cargas_Sociales"/>
      <sheetName val="Tarifas_de_Alquiler_de_Equipo"/>
      <sheetName val="Presupuesto_Original"/>
      <sheetName val="Analisis_Unitarios"/>
      <sheetName val="VOLUMETRIA_FINAL_ETAPA_I_(2)"/>
      <sheetName val="VOLUMETRIA_FINAL_ETAPA_I"/>
      <sheetName val="VOLUMENES_DE_CUBICACION_FINAL"/>
      <sheetName val="GRAFICO_(2)"/>
      <sheetName val="Demolicion_de_Vadenes_Existent1"/>
      <sheetName val="Demolicion_de_Registros_Exist_1"/>
      <sheetName val="Remoción_de_Carpeta_de_Rodadur1"/>
      <sheetName val="Reposicion_C__Rodadura_2,5_pul1"/>
      <sheetName val="Reposicion_C__Rodadura_2_pulg_1"/>
      <sheetName val="Corte_Acera_Conten_p'_Imbor_1"/>
      <sheetName val="Demolicion_Aceras_y_Contenes1"/>
      <sheetName val="Corte_de_Asfalto1"/>
      <sheetName val="Demolicion_Imbor__Existentes1"/>
      <sheetName val="Reposicion_Acometidas_(AN)1"/>
      <sheetName val="Reposicion_Acometidas_(AP)1"/>
      <sheetName val="Uso_de_bomba1"/>
      <sheetName val="Señalizacion_y_Control_de_Tran1"/>
      <sheetName val="Limpieza_continua_de_obra1"/>
      <sheetName val="Limpieza_Campamento1"/>
      <sheetName val="Limp__Tub__en_Tramo1"/>
      <sheetName val="Sum__y_col__Tub__60&quot;_H_A_1"/>
      <sheetName val="Sum__y_col__Tub__18&quot;_H_A___1"/>
      <sheetName val="Sum__y_col__Tub__42&quot;_H_A__1"/>
      <sheetName val="_Desbroce_Solar_Desvio_Provisi1"/>
      <sheetName val="Reposicion_Aceras_1"/>
      <sheetName val="Reposicion_de_Contenes1"/>
      <sheetName val="Imbornales_3_Parrillas1"/>
      <sheetName val="Registro_secundario_(Pluvial)_1"/>
      <sheetName val="Registros_de_4@5_mts_(Pluvial)1"/>
      <sheetName val="Registros_de_2_@_3_mts_(AN)1"/>
      <sheetName val="Registros_de_2_@_3_mts_(AP)1"/>
      <sheetName val="Sum__y_col__Tub__interconexion1"/>
      <sheetName val="Sum__y_col__Tub__8&quot;_H_S__Agua_1"/>
      <sheetName val="Remoción_Tub__24''_H_S___1"/>
      <sheetName val="Remoción_Tub__8&quot;_H_S__AN1"/>
      <sheetName val="Bote_Mat__Exce_Reg_e_Imb1"/>
      <sheetName val="Sum__y_col__de_Mat__de_Asiento1"/>
      <sheetName val="Sum__y_col__de_Mat__de_base1"/>
      <sheetName val="Sum__y_col__Relleno_Compact_1"/>
      <sheetName val="Sum__y_col_de_Relleno_T__inter1"/>
      <sheetName val="Sum__y_col__Relleno_p'imbornal1"/>
      <sheetName val="Sum__y_col_de_Relleno_regis_1"/>
      <sheetName val="_Relleno_Compact_total_1"/>
      <sheetName val="Exc__p'_Tub__60&quot;_H_A_1"/>
      <sheetName val="Exc__p'_Tub__42&quot;_H_A_1"/>
      <sheetName val="Exc__p'_Tub__interconexión1"/>
      <sheetName val="Exc__p'_Imbornales1"/>
      <sheetName val="Exc__p'_Registros_1"/>
      <sheetName val="Total_Exc_1"/>
      <sheetName val="Presupuesto_Reformado1"/>
      <sheetName val="Datos_a_Project1"/>
      <sheetName val="Analisis_de_Madera1"/>
      <sheetName val="Cargas_Sociales1"/>
      <sheetName val="Tarifas_de_Alquiler_de_Equipo1"/>
      <sheetName val="Presupuesto_Original1"/>
      <sheetName val="Analisis_Unitarios1"/>
      <sheetName val="VOLUMETRIA_FINAL_ETAPA_I_(2)1"/>
      <sheetName val="VOLUMETRIA_FINAL_ETAPA_I1"/>
      <sheetName val="VOLUMENES_DE_CUBICACION_FINAL1"/>
      <sheetName val="GRAFICO_(2)1"/>
      <sheetName val="Demolicion_de_Vadenes_Existent2"/>
      <sheetName val="Demolicion_de_Registros_Exist_2"/>
      <sheetName val="Remoción_de_Carpeta_de_Rodadur2"/>
      <sheetName val="Reposicion_C__Rodadura_2,5_pul2"/>
      <sheetName val="Reposicion_C__Rodadura_2_pulg_2"/>
      <sheetName val="Corte_Acera_Conten_p'_Imbor_2"/>
      <sheetName val="Demolicion_Aceras_y_Contenes2"/>
      <sheetName val="Corte_de_Asfalto2"/>
      <sheetName val="Demolicion_Imbor__Existentes2"/>
      <sheetName val="Reposicion_Acometidas_(AN)2"/>
      <sheetName val="Reposicion_Acometidas_(AP)2"/>
      <sheetName val="Uso_de_bomba2"/>
      <sheetName val="Señalizacion_y_Control_de_Tran2"/>
      <sheetName val="Limpieza_continua_de_obra2"/>
      <sheetName val="Limpieza_Campamento2"/>
      <sheetName val="Limp__Tub__en_Tramo2"/>
      <sheetName val="Sum__y_col__Tub__60&quot;_H_A_2"/>
      <sheetName val="Sum__y_col__Tub__18&quot;_H_A___2"/>
      <sheetName val="Sum__y_col__Tub__42&quot;_H_A__2"/>
      <sheetName val="_Desbroce_Solar_Desvio_Provisi2"/>
      <sheetName val="Reposicion_Aceras_2"/>
      <sheetName val="Reposicion_de_Contenes2"/>
      <sheetName val="Imbornales_3_Parrillas2"/>
      <sheetName val="Registro_secundario_(Pluvial)_2"/>
      <sheetName val="Registros_de_4@5_mts_(Pluvial)2"/>
      <sheetName val="Registros_de_2_@_3_mts_(AN)2"/>
      <sheetName val="Registros_de_2_@_3_mts_(AP)2"/>
      <sheetName val="Sum__y_col__Tub__interconexion2"/>
      <sheetName val="Sum__y_col__Tub__8&quot;_H_S__Agua_2"/>
      <sheetName val="Remoción_Tub__24''_H_S___2"/>
      <sheetName val="Remoción_Tub__8&quot;_H_S__AN2"/>
      <sheetName val="Bote_Mat__Exce_Reg_e_Imb2"/>
      <sheetName val="Sum__y_col__de_Mat__de_Asiento2"/>
      <sheetName val="Sum__y_col__de_Mat__de_base2"/>
      <sheetName val="Sum__y_col__Relleno_Compact_2"/>
      <sheetName val="Sum__y_col_de_Relleno_T__inter2"/>
      <sheetName val="Sum__y_col__Relleno_p'imbornal2"/>
      <sheetName val="Sum__y_col_de_Relleno_regis_2"/>
      <sheetName val="_Relleno_Compact_total_2"/>
      <sheetName val="Exc__p'_Tub__60&quot;_H_A_2"/>
      <sheetName val="Exc__p'_Tub__42&quot;_H_A_2"/>
      <sheetName val="Exc__p'_Tub__interconexión2"/>
      <sheetName val="Exc__p'_Imbornales2"/>
      <sheetName val="Exc__p'_Registros_2"/>
      <sheetName val="Total_Exc_2"/>
      <sheetName val="Presupuesto_Reformado2"/>
      <sheetName val="Datos_a_Project2"/>
      <sheetName val="Analisis_de_Madera2"/>
      <sheetName val="Cargas_Sociales2"/>
      <sheetName val="Tarifas_de_Alquiler_de_Equipo2"/>
      <sheetName val="Presupuesto_Original2"/>
      <sheetName val="Analisis_Unitarios2"/>
      <sheetName val="VOLUMETRIA_FINAL_ETAPA_I_(2)2"/>
      <sheetName val="VOLUMETRIA_FINAL_ETAPA_I2"/>
      <sheetName val="VOLUMENES_DE_CUBICACION_FINAL2"/>
      <sheetName val="GRAFICO_(2)2"/>
      <sheetName val="Demolicion_de_Vadenes_Existent3"/>
      <sheetName val="Demolicion_de_Registros_Exist_3"/>
      <sheetName val="Remoción_de_Carpeta_de_Rodadur3"/>
      <sheetName val="Reposicion_C__Rodadura_2,5_pul3"/>
      <sheetName val="Reposicion_C__Rodadura_2_pulg_3"/>
      <sheetName val="Corte_Acera_Conten_p'_Imbor_3"/>
      <sheetName val="Demolicion_Aceras_y_Contenes3"/>
      <sheetName val="Corte_de_Asfalto3"/>
      <sheetName val="Demolicion_Imbor__Existentes3"/>
      <sheetName val="Reposicion_Acometidas_(AN)3"/>
      <sheetName val="Reposicion_Acometidas_(AP)3"/>
      <sheetName val="Uso_de_bomba3"/>
      <sheetName val="Señalizacion_y_Control_de_Tran3"/>
      <sheetName val="Limpieza_continua_de_obra3"/>
      <sheetName val="Limpieza_Campamento3"/>
      <sheetName val="Limp__Tub__en_Tramo3"/>
      <sheetName val="Sum__y_col__Tub__60&quot;_H_A_3"/>
      <sheetName val="Sum__y_col__Tub__18&quot;_H_A___3"/>
      <sheetName val="Sum__y_col__Tub__42&quot;_H_A__3"/>
      <sheetName val="_Desbroce_Solar_Desvio_Provisi3"/>
      <sheetName val="Reposicion_Aceras_3"/>
      <sheetName val="Reposicion_de_Contenes3"/>
      <sheetName val="Imbornales_3_Parrillas3"/>
      <sheetName val="Registro_secundario_(Pluvial)_3"/>
      <sheetName val="Registros_de_4@5_mts_(Pluvial)3"/>
      <sheetName val="Registros_de_2_@_3_mts_(AN)3"/>
      <sheetName val="Registros_de_2_@_3_mts_(AP)3"/>
      <sheetName val="Sum__y_col__Tub__interconexion3"/>
      <sheetName val="Sum__y_col__Tub__8&quot;_H_S__Agua_3"/>
      <sheetName val="Remoción_Tub__24''_H_S___3"/>
      <sheetName val="Remoción_Tub__8&quot;_H_S__AN3"/>
      <sheetName val="Bote_Mat__Exce_Reg_e_Imb3"/>
      <sheetName val="Sum__y_col__de_Mat__de_Asiento3"/>
      <sheetName val="Sum__y_col__de_Mat__de_base3"/>
      <sheetName val="Sum__y_col__Relleno_Compact_3"/>
      <sheetName val="Sum__y_col_de_Relleno_T__inter3"/>
      <sheetName val="Sum__y_col__Relleno_p'imbornal3"/>
      <sheetName val="Sum__y_col_de_Relleno_regis_3"/>
      <sheetName val="_Relleno_Compact_total_3"/>
      <sheetName val="Exc__p'_Tub__60&quot;_H_A_3"/>
      <sheetName val="Exc__p'_Tub__42&quot;_H_A_3"/>
      <sheetName val="Exc__p'_Tub__interconexión3"/>
      <sheetName val="Exc__p'_Imbornales3"/>
      <sheetName val="Exc__p'_Registros_3"/>
      <sheetName val="Total_Exc_3"/>
      <sheetName val="Presupuesto_Reformado3"/>
      <sheetName val="Datos_a_Project3"/>
      <sheetName val="Analisis_de_Madera3"/>
      <sheetName val="Cargas_Sociales3"/>
      <sheetName val="Tarifas_de_Alquiler_de_Equipo3"/>
      <sheetName val="Presupuesto_Original3"/>
      <sheetName val="Analisis_Unitarios3"/>
      <sheetName val="VOLUMETRIA_FINAL_ETAPA_I_(2)3"/>
      <sheetName val="VOLUMETRIA_FINAL_ETAPA_I3"/>
      <sheetName val="VOLUMENES_DE_CUBICACION_FINAL3"/>
      <sheetName val="GRAFICO_(2)3"/>
      <sheetName val="Demolicion_de_Vadenes_Existent4"/>
      <sheetName val="Demolicion_de_Registros_Exist_4"/>
      <sheetName val="Remoción_de_Carpeta_de_Rodadur4"/>
      <sheetName val="Reposicion_C__Rodadura_2,5_pul4"/>
      <sheetName val="Reposicion_C__Rodadura_2_pulg_4"/>
      <sheetName val="Corte_Acera_Conten_p'_Imbor_4"/>
      <sheetName val="Demolicion_Aceras_y_Contenes4"/>
      <sheetName val="Corte_de_Asfalto4"/>
      <sheetName val="Demolicion_Imbor__Existentes4"/>
      <sheetName val="Reposicion_Acometidas_(AN)4"/>
      <sheetName val="Reposicion_Acometidas_(AP)4"/>
      <sheetName val="Uso_de_bomba4"/>
      <sheetName val="Señalizacion_y_Control_de_Tran4"/>
      <sheetName val="Limpieza_continua_de_obra4"/>
      <sheetName val="Limpieza_Campamento4"/>
      <sheetName val="Limp__Tub__en_Tramo4"/>
      <sheetName val="Sum__y_col__Tub__60&quot;_H_A_4"/>
      <sheetName val="Sum__y_col__Tub__18&quot;_H_A___4"/>
      <sheetName val="Sum__y_col__Tub__42&quot;_H_A__4"/>
      <sheetName val="_Desbroce_Solar_Desvio_Provisi4"/>
      <sheetName val="Reposicion_Aceras_4"/>
      <sheetName val="Reposicion_de_Contenes4"/>
      <sheetName val="Imbornales_3_Parrillas4"/>
      <sheetName val="Registro_secundario_(Pluvial)_4"/>
      <sheetName val="Registros_de_4@5_mts_(Pluvial)4"/>
      <sheetName val="Registros_de_2_@_3_mts_(AN)4"/>
      <sheetName val="Registros_de_2_@_3_mts_(AP)4"/>
      <sheetName val="Sum__y_col__Tub__interconexion4"/>
      <sheetName val="Sum__y_col__Tub__8&quot;_H_S__Agua_4"/>
      <sheetName val="Remoción_Tub__24''_H_S___4"/>
      <sheetName val="Remoción_Tub__8&quot;_H_S__AN4"/>
      <sheetName val="Bote_Mat__Exce_Reg_e_Imb4"/>
      <sheetName val="Sum__y_col__de_Mat__de_Asiento4"/>
      <sheetName val="Sum__y_col__de_Mat__de_base4"/>
      <sheetName val="Sum__y_col__Relleno_Compact_4"/>
      <sheetName val="Sum__y_col_de_Relleno_T__inter4"/>
      <sheetName val="Sum__y_col__Relleno_p'imbornal4"/>
      <sheetName val="Sum__y_col_de_Relleno_regis_4"/>
      <sheetName val="_Relleno_Compact_total_4"/>
      <sheetName val="Exc__p'_Tub__60&quot;_H_A_4"/>
      <sheetName val="Exc__p'_Tub__42&quot;_H_A_4"/>
      <sheetName val="Exc__p'_Tub__interconexión4"/>
      <sheetName val="Exc__p'_Imbornales4"/>
      <sheetName val="Exc__p'_Registros_4"/>
      <sheetName val="Total_Exc_4"/>
      <sheetName val="Presupuesto_Reformado4"/>
      <sheetName val="Datos_a_Project4"/>
      <sheetName val="Analisis_de_Madera4"/>
      <sheetName val="Cargas_Sociales4"/>
      <sheetName val="Tarifas_de_Alquiler_de_Equipo4"/>
      <sheetName val="Presupuesto_Original4"/>
      <sheetName val="Analisis_Unitarios4"/>
      <sheetName val="VOLUMETRIA_FINAL_ETAPA_I_(2)4"/>
      <sheetName val="VOLUMETRIA_FINAL_ETAPA_I4"/>
      <sheetName val="VOLUMENES_DE_CUBICACION_FINAL4"/>
      <sheetName val="GRAFICO_(2)4"/>
      <sheetName val="Demolicion_de_Vadenes_Existent5"/>
      <sheetName val="Demolicion_de_Registros_Exist_5"/>
      <sheetName val="Remoción_de_Carpeta_de_Rodadur5"/>
      <sheetName val="Reposicion_C__Rodadura_2,5_pul5"/>
      <sheetName val="Reposicion_C__Rodadura_2_pulg_5"/>
      <sheetName val="Corte_Acera_Conten_p'_Imbor_5"/>
      <sheetName val="Demolicion_Aceras_y_Contenes5"/>
      <sheetName val="Corte_de_Asfalto5"/>
      <sheetName val="Demolicion_Imbor__Existentes5"/>
      <sheetName val="Reposicion_Acometidas_(AN)5"/>
      <sheetName val="Reposicion_Acometidas_(AP)5"/>
      <sheetName val="Uso_de_bomba5"/>
      <sheetName val="Señalizacion_y_Control_de_Tran5"/>
      <sheetName val="Limpieza_continua_de_obra5"/>
      <sheetName val="Limpieza_Campamento5"/>
      <sheetName val="Limp__Tub__en_Tramo5"/>
      <sheetName val="Sum__y_col__Tub__60&quot;_H_A_5"/>
      <sheetName val="Sum__y_col__Tub__18&quot;_H_A___5"/>
      <sheetName val="Sum__y_col__Tub__42&quot;_H_A__5"/>
      <sheetName val="_Desbroce_Solar_Desvio_Provisi5"/>
      <sheetName val="Reposicion_Aceras_5"/>
      <sheetName val="Reposicion_de_Contenes5"/>
      <sheetName val="Imbornales_3_Parrillas5"/>
      <sheetName val="Registro_secundario_(Pluvial)_5"/>
      <sheetName val="Registros_de_4@5_mts_(Pluvial)5"/>
      <sheetName val="Registros_de_2_@_3_mts_(AN)5"/>
      <sheetName val="Registros_de_2_@_3_mts_(AP)5"/>
      <sheetName val="Sum__y_col__Tub__interconexion5"/>
      <sheetName val="Sum__y_col__Tub__8&quot;_H_S__Agua_5"/>
      <sheetName val="Remoción_Tub__24''_H_S___5"/>
      <sheetName val="Remoción_Tub__8&quot;_H_S__AN5"/>
      <sheetName val="Bote_Mat__Exce_Reg_e_Imb5"/>
      <sheetName val="Sum__y_col__de_Mat__de_Asiento5"/>
      <sheetName val="Sum__y_col__de_Mat__de_base5"/>
      <sheetName val="Sum__y_col__Relleno_Compact_5"/>
      <sheetName val="Sum__y_col_de_Relleno_T__inter5"/>
      <sheetName val="Sum__y_col__Relleno_p'imbornal5"/>
      <sheetName val="Sum__y_col_de_Relleno_regis_5"/>
      <sheetName val="_Relleno_Compact_total_5"/>
      <sheetName val="Exc__p'_Tub__60&quot;_H_A_5"/>
      <sheetName val="Exc__p'_Tub__42&quot;_H_A_5"/>
      <sheetName val="Exc__p'_Tub__interconexión5"/>
      <sheetName val="Exc__p'_Imbornales5"/>
      <sheetName val="Exc__p'_Registros_5"/>
      <sheetName val="Total_Exc_5"/>
      <sheetName val="Presupuesto_Reformado5"/>
      <sheetName val="Datos_a_Project5"/>
      <sheetName val="Analisis_de_Madera5"/>
      <sheetName val="Cargas_Sociales5"/>
      <sheetName val="Tarifas_de_Alquiler_de_Equipo5"/>
      <sheetName val="Presupuesto_Original5"/>
      <sheetName val="Analisis_Unitarios5"/>
      <sheetName val="VOLUMETRIA_FINAL_ETAPA_I_(2)5"/>
      <sheetName val="VOLUMETRIA_FINAL_ETAPA_I5"/>
      <sheetName val="VOLUMENES_DE_CUBICACION_FINAL5"/>
      <sheetName val="GRAFICO_(2)5"/>
      <sheetName val="Mano Obra"/>
      <sheetName val="Pu-Sanit."/>
      <sheetName val="anal term"/>
      <sheetName val="Mat"/>
      <sheetName val="analisis"/>
      <sheetName val="M.O y Rendimientos"/>
      <sheetName val="ANALISIS STO DGO"/>
      <sheetName val="LISTADO INSUMOS DEL 2000"/>
      <sheetName val="Mezcla"/>
      <sheetName val="insumo"/>
      <sheetName val="Materiales"/>
      <sheetName val="MOJornal"/>
      <sheetName val="V.Tierras A"/>
      <sheetName val="Demolicion_de_Vadenes_Existent6"/>
      <sheetName val="Demolicion_de_Registros_Exist_6"/>
      <sheetName val="Remoción_de_Carpeta_de_Rodadur6"/>
      <sheetName val="Reposicion_C__Rodadura_2,5_pul6"/>
      <sheetName val="Reposicion_C__Rodadura_2_pulg_6"/>
      <sheetName val="Corte_Acera_Conten_p'_Imbor_6"/>
      <sheetName val="Demolicion_Aceras_y_Contenes6"/>
      <sheetName val="Corte_de_Asfalto6"/>
      <sheetName val="Demolicion_Imbor__Existentes6"/>
      <sheetName val="Reposicion_Acometidas_(AN)6"/>
      <sheetName val="Reposicion_Acometidas_(AP)6"/>
      <sheetName val="Uso_de_bomba6"/>
      <sheetName val="Señalizacion_y_Control_de_Tran6"/>
      <sheetName val="Limpieza_continua_de_obra6"/>
      <sheetName val="Limpieza_Campamento6"/>
      <sheetName val="Limp__Tub__en_Tramo6"/>
      <sheetName val="Sum__y_col__Tub__60&quot;_H_A_6"/>
      <sheetName val="Sum__y_col__Tub__18&quot;_H_A___6"/>
      <sheetName val="Sum__y_col__Tub__42&quot;_H_A__6"/>
      <sheetName val="_Desbroce_Solar_Desvio_Provisi6"/>
      <sheetName val="Reposicion_Aceras_6"/>
      <sheetName val="Reposicion_de_Contenes6"/>
      <sheetName val="Imbornales_3_Parrillas6"/>
      <sheetName val="Registro_secundario_(Pluvial)_6"/>
      <sheetName val="Registros_de_4@5_mts_(Pluvial)6"/>
      <sheetName val="Registros_de_2_@_3_mts_(AN)6"/>
      <sheetName val="Registros_de_2_@_3_mts_(AP)6"/>
      <sheetName val="Sum__y_col__Tub__interconexion6"/>
      <sheetName val="Sum__y_col__Tub__8&quot;_H_S__Agua_6"/>
      <sheetName val="Remoción_Tub__24''_H_S___6"/>
      <sheetName val="Remoción_Tub__8&quot;_H_S__AN6"/>
      <sheetName val="Bote_Mat__Exce_Reg_e_Imb6"/>
      <sheetName val="Sum__y_col__de_Mat__de_Asiento6"/>
      <sheetName val="Sum__y_col__de_Mat__de_base6"/>
      <sheetName val="Sum__y_col__Relleno_Compact_6"/>
      <sheetName val="Sum__y_col_de_Relleno_T__inter6"/>
      <sheetName val="Sum__y_col__Relleno_p'imbornal6"/>
      <sheetName val="Sum__y_col_de_Relleno_regis_6"/>
      <sheetName val="_Relleno_Compact_total_6"/>
      <sheetName val="Exc__p'_Tub__60&quot;_H_A_6"/>
      <sheetName val="Exc__p'_Tub__42&quot;_H_A_6"/>
      <sheetName val="Exc__p'_Tub__interconexión6"/>
      <sheetName val="Exc__p'_Imbornales6"/>
      <sheetName val="Exc__p'_Registros_6"/>
      <sheetName val="Total_Exc_6"/>
      <sheetName val="Presupuesto_Reformado6"/>
      <sheetName val="Datos_a_Project6"/>
      <sheetName val="Analisis_de_Madera6"/>
      <sheetName val="Cargas_Sociales6"/>
      <sheetName val="Tarifas_de_Alquiler_de_Equipo6"/>
      <sheetName val="Presupuesto_Original6"/>
      <sheetName val="Analisis_Unitarios6"/>
      <sheetName val="VOLUMETRIA_FINAL_ETAPA_I_(2)6"/>
      <sheetName val="VOLUMETRIA_FINAL_ETAPA_I6"/>
      <sheetName val="VOLUMENES_DE_CUBICACION_FINAL6"/>
      <sheetName val="GRAFICO_(2)6"/>
      <sheetName val="Mano_Obra"/>
      <sheetName val="LISTADO_INSUMOS_DEL_2000"/>
      <sheetName val="ANALISIS_STO_DGO"/>
      <sheetName val="Demolicion_de_Vadenes_Existent7"/>
      <sheetName val="Demolicion_de_Registros_Exist_7"/>
      <sheetName val="Remoción_de_Carpeta_de_Rodadur7"/>
      <sheetName val="Reposicion_C__Rodadura_2,5_pul7"/>
      <sheetName val="Reposicion_C__Rodadura_2_pulg_7"/>
      <sheetName val="Corte_Acera_Conten_p'_Imbor_7"/>
      <sheetName val="Demolicion_Aceras_y_Contenes7"/>
      <sheetName val="Corte_de_Asfalto7"/>
      <sheetName val="Demolicion_Imbor__Existentes7"/>
      <sheetName val="Reposicion_Acometidas_(AN)7"/>
      <sheetName val="Reposicion_Acometidas_(AP)7"/>
      <sheetName val="Uso_de_bomba7"/>
      <sheetName val="Señalizacion_y_Control_de_Tran7"/>
      <sheetName val="Limpieza_continua_de_obra7"/>
      <sheetName val="Limpieza_Campamento7"/>
      <sheetName val="Limp__Tub__en_Tramo7"/>
      <sheetName val="Sum__y_col__Tub__60&quot;_H_A_7"/>
      <sheetName val="Sum__y_col__Tub__18&quot;_H_A___7"/>
      <sheetName val="Sum__y_col__Tub__42&quot;_H_A__7"/>
      <sheetName val="_Desbroce_Solar_Desvio_Provisi7"/>
      <sheetName val="Reposicion_Aceras_7"/>
      <sheetName val="Reposicion_de_Contenes7"/>
      <sheetName val="Imbornales_3_Parrillas7"/>
      <sheetName val="Registro_secundario_(Pluvial)_7"/>
      <sheetName val="Registros_de_4@5_mts_(Pluvial)7"/>
      <sheetName val="Registros_de_2_@_3_mts_(AN)7"/>
      <sheetName val="Registros_de_2_@_3_mts_(AP)7"/>
      <sheetName val="Sum__y_col__Tub__interconexion7"/>
      <sheetName val="Sum__y_col__Tub__8&quot;_H_S__Agua_7"/>
      <sheetName val="Remoción_Tub__24''_H_S___7"/>
      <sheetName val="Remoción_Tub__8&quot;_H_S__AN7"/>
      <sheetName val="Bote_Mat__Exce_Reg_e_Imb7"/>
      <sheetName val="Sum__y_col__de_Mat__de_Asiento7"/>
      <sheetName val="Sum__y_col__de_Mat__de_base7"/>
      <sheetName val="Sum__y_col__Relleno_Compact_7"/>
      <sheetName val="Sum__y_col_de_Relleno_T__inter7"/>
      <sheetName val="Sum__y_col__Relleno_p'imbornal7"/>
      <sheetName val="Sum__y_col_de_Relleno_regis_7"/>
      <sheetName val="_Relleno_Compact_total_7"/>
      <sheetName val="Exc__p'_Tub__60&quot;_H_A_7"/>
      <sheetName val="Exc__p'_Tub__42&quot;_H_A_7"/>
      <sheetName val="Exc__p'_Tub__interconexión7"/>
      <sheetName val="Exc__p'_Imbornales7"/>
      <sheetName val="Exc__p'_Registros_7"/>
      <sheetName val="Total_Exc_7"/>
      <sheetName val="Presupuesto_Reformado7"/>
      <sheetName val="Datos_a_Project7"/>
      <sheetName val="Analisis_de_Madera7"/>
      <sheetName val="Cargas_Sociales7"/>
      <sheetName val="Tarifas_de_Alquiler_de_Equipo7"/>
      <sheetName val="Presupuesto_Original7"/>
      <sheetName val="Analisis_Unitarios7"/>
      <sheetName val="VOLUMETRIA_FINAL_ETAPA_I_(2)7"/>
      <sheetName val="VOLUMETRIA_FINAL_ETAPA_I7"/>
      <sheetName val="VOLUMENES_DE_CUBICACION_FINAL7"/>
      <sheetName val="GRAFICO_(2)7"/>
      <sheetName val="Mano_Obra1"/>
      <sheetName val="LISTADO_INSUMOS_DEL_20001"/>
      <sheetName val="ANALISIS_STO_DGO1"/>
      <sheetName val="Demolicion_de_Vadenes_Existent8"/>
      <sheetName val="Demolicion_de_Registros_Exist_8"/>
      <sheetName val="Remoción_de_Carpeta_de_Rodadur8"/>
      <sheetName val="Reposicion_C__Rodadura_2,5_pul8"/>
      <sheetName val="Reposicion_C__Rodadura_2_pulg_8"/>
      <sheetName val="Corte_Acera_Conten_p'_Imbor_8"/>
      <sheetName val="Demolicion_Aceras_y_Contenes8"/>
      <sheetName val="Corte_de_Asfalto8"/>
      <sheetName val="Demolicion_Imbor__Existentes8"/>
      <sheetName val="Reposicion_Acometidas_(AN)8"/>
      <sheetName val="Reposicion_Acometidas_(AP)8"/>
      <sheetName val="Uso_de_bomba8"/>
      <sheetName val="Señalizacion_y_Control_de_Tran8"/>
      <sheetName val="Limpieza_continua_de_obra8"/>
      <sheetName val="Limpieza_Campamento8"/>
      <sheetName val="Limp__Tub__en_Tramo8"/>
      <sheetName val="Sum__y_col__Tub__60&quot;_H_A_8"/>
      <sheetName val="Sum__y_col__Tub__18&quot;_H_A___8"/>
      <sheetName val="Sum__y_col__Tub__42&quot;_H_A__8"/>
      <sheetName val="_Desbroce_Solar_Desvio_Provisi8"/>
      <sheetName val="Reposicion_Aceras_8"/>
      <sheetName val="Reposicion_de_Contenes8"/>
      <sheetName val="Imbornales_3_Parrillas8"/>
      <sheetName val="Registro_secundario_(Pluvial)_8"/>
      <sheetName val="Registros_de_4@5_mts_(Pluvial)8"/>
      <sheetName val="Registros_de_2_@_3_mts_(AN)8"/>
      <sheetName val="Registros_de_2_@_3_mts_(AP)8"/>
      <sheetName val="Sum__y_col__Tub__interconexion8"/>
      <sheetName val="Sum__y_col__Tub__8&quot;_H_S__Agua_8"/>
      <sheetName val="Remoción_Tub__24''_H_S___8"/>
      <sheetName val="Remoción_Tub__8&quot;_H_S__AN8"/>
      <sheetName val="Bote_Mat__Exce_Reg_e_Imb8"/>
      <sheetName val="Sum__y_col__de_Mat__de_Asiento8"/>
      <sheetName val="Sum__y_col__de_Mat__de_base8"/>
      <sheetName val="Sum__y_col__Relleno_Compact_8"/>
      <sheetName val="Sum__y_col_de_Relleno_T__inter8"/>
      <sheetName val="Sum__y_col__Relleno_p'imbornal8"/>
      <sheetName val="Sum__y_col_de_Relleno_regis_8"/>
      <sheetName val="_Relleno_Compact_total_8"/>
      <sheetName val="Exc__p'_Tub__60&quot;_H_A_8"/>
      <sheetName val="Exc__p'_Tub__42&quot;_H_A_8"/>
      <sheetName val="Exc__p'_Tub__interconexión8"/>
      <sheetName val="Exc__p'_Imbornales8"/>
      <sheetName val="Exc__p'_Registros_8"/>
      <sheetName val="Total_Exc_8"/>
      <sheetName val="Presupuesto_Reformado8"/>
      <sheetName val="Datos_a_Project8"/>
      <sheetName val="Analisis_de_Madera8"/>
      <sheetName val="Cargas_Sociales8"/>
      <sheetName val="Tarifas_de_Alquiler_de_Equipo8"/>
      <sheetName val="Presupuesto_Original8"/>
      <sheetName val="Analisis_Unitarios8"/>
      <sheetName val="VOLUMETRIA_FINAL_ETAPA_I_(2)8"/>
      <sheetName val="VOLUMETRIA_FINAL_ETAPA_I8"/>
      <sheetName val="VOLUMENES_DE_CUBICACION_FINAL8"/>
      <sheetName val="GRAFICO_(2)8"/>
      <sheetName val="Mano_Obra2"/>
      <sheetName val="LISTADO_INSUMOS_DEL_20002"/>
      <sheetName val="ANALISIS_STO_DGO2"/>
      <sheetName val="Demolicion_de_Vadenes_Existent9"/>
      <sheetName val="Demolicion_de_Registros_Exist_9"/>
      <sheetName val="Remoción_de_Carpeta_de_Rodadur9"/>
      <sheetName val="Reposicion_C__Rodadura_2,5_pul9"/>
      <sheetName val="Reposicion_C__Rodadura_2_pulg_9"/>
      <sheetName val="Corte_Acera_Conten_p'_Imbor_9"/>
      <sheetName val="Demolicion_Aceras_y_Contenes9"/>
      <sheetName val="Corte_de_Asfalto9"/>
      <sheetName val="Demolicion_Imbor__Existentes9"/>
      <sheetName val="Reposicion_Acometidas_(AN)9"/>
      <sheetName val="Reposicion_Acometidas_(AP)9"/>
      <sheetName val="Uso_de_bomba9"/>
      <sheetName val="Señalizacion_y_Control_de_Tran9"/>
      <sheetName val="Limpieza_continua_de_obra9"/>
      <sheetName val="Limpieza_Campamento9"/>
      <sheetName val="Limp__Tub__en_Tramo9"/>
      <sheetName val="Sum__y_col__Tub__60&quot;_H_A_9"/>
      <sheetName val="Sum__y_col__Tub__18&quot;_H_A___9"/>
      <sheetName val="Sum__y_col__Tub__42&quot;_H_A__9"/>
      <sheetName val="_Desbroce_Solar_Desvio_Provisi9"/>
      <sheetName val="Reposicion_Aceras_9"/>
      <sheetName val="Reposicion_de_Contenes9"/>
      <sheetName val="Imbornales_3_Parrillas9"/>
      <sheetName val="Registro_secundario_(Pluvial)_9"/>
      <sheetName val="Registros_de_4@5_mts_(Pluvial)9"/>
      <sheetName val="Registros_de_2_@_3_mts_(AN)9"/>
      <sheetName val="Registros_de_2_@_3_mts_(AP)9"/>
      <sheetName val="Sum__y_col__Tub__interconexion9"/>
      <sheetName val="Sum__y_col__Tub__8&quot;_H_S__Agua_9"/>
      <sheetName val="Remoción_Tub__24''_H_S___9"/>
      <sheetName val="Remoción_Tub__8&quot;_H_S__AN9"/>
      <sheetName val="Bote_Mat__Exce_Reg_e_Imb9"/>
      <sheetName val="Sum__y_col__de_Mat__de_Asiento9"/>
      <sheetName val="Sum__y_col__de_Mat__de_base9"/>
      <sheetName val="Sum__y_col__Relleno_Compact_9"/>
      <sheetName val="Sum__y_col_de_Relleno_T__inter9"/>
      <sheetName val="Sum__y_col__Relleno_p'imbornal9"/>
      <sheetName val="Sum__y_col_de_Relleno_regis_9"/>
      <sheetName val="_Relleno_Compact_total_9"/>
      <sheetName val="Exc__p'_Tub__60&quot;_H_A_9"/>
      <sheetName val="Exc__p'_Tub__42&quot;_H_A_9"/>
      <sheetName val="Exc__p'_Tub__interconexión9"/>
      <sheetName val="Exc__p'_Imbornales9"/>
      <sheetName val="Exc__p'_Registros_9"/>
      <sheetName val="Total_Exc_9"/>
      <sheetName val="Presupuesto_Reformado9"/>
      <sheetName val="Datos_a_Project9"/>
      <sheetName val="Analisis_de_Madera9"/>
      <sheetName val="Cargas_Sociales9"/>
      <sheetName val="Tarifas_de_Alquiler_de_Equipo9"/>
      <sheetName val="Presupuesto_Original9"/>
      <sheetName val="Analisis_Unitarios9"/>
      <sheetName val="VOLUMETRIA_FINAL_ETAPA_I_(2)9"/>
      <sheetName val="VOLUMETRIA_FINAL_ETAPA_I9"/>
      <sheetName val="VOLUMENES_DE_CUBICACION_FINAL9"/>
      <sheetName val="GRAFICO_(2)9"/>
      <sheetName val="Mano_Obra3"/>
      <sheetName val="LISTADO_INSUMOS_DEL_20003"/>
      <sheetName val="ANALISIS_STO_DGO3"/>
      <sheetName val="Demolicion_de_Vadenes_Existen10"/>
      <sheetName val="Demolicion_de_Registros_Exist10"/>
      <sheetName val="Remoción_de_Carpeta_de_Rodadu10"/>
      <sheetName val="Reposicion_C__Rodadura_2,5_pu10"/>
      <sheetName val="Reposicion_C__Rodadura_2_pulg10"/>
      <sheetName val="Corte_Acera_Conten_p'_Imbor_10"/>
      <sheetName val="Demolicion_Aceras_y_Contenes10"/>
      <sheetName val="Corte_de_Asfalto10"/>
      <sheetName val="Demolicion_Imbor__Existentes10"/>
      <sheetName val="Reposicion_Acometidas_(AN)10"/>
      <sheetName val="Reposicion_Acometidas_(AP)10"/>
      <sheetName val="Uso_de_bomba10"/>
      <sheetName val="Señalizacion_y_Control_de_Tra10"/>
      <sheetName val="Limpieza_continua_de_obra10"/>
      <sheetName val="Limpieza_Campamento10"/>
      <sheetName val="Limp__Tub__en_Tramo10"/>
      <sheetName val="Sum__y_col__Tub__60&quot;_H_A_10"/>
      <sheetName val="Sum__y_col__Tub__18&quot;_H_A___10"/>
      <sheetName val="Sum__y_col__Tub__42&quot;_H_A__10"/>
      <sheetName val="_Desbroce_Solar_Desvio_Provis10"/>
      <sheetName val="Reposicion_Aceras_10"/>
      <sheetName val="Reposicion_de_Contenes10"/>
      <sheetName val="Imbornales_3_Parrillas10"/>
      <sheetName val="Registro_secundario_(Pluvial)10"/>
      <sheetName val="Registros_de_4@5_mts_(Pluvial10"/>
      <sheetName val="Registros_de_2_@_3_mts_(AN)10"/>
      <sheetName val="Registros_de_2_@_3_mts_(AP)10"/>
      <sheetName val="Sum__y_col__Tub__interconexio10"/>
      <sheetName val="Sum__y_col__Tub__8&quot;_H_S__Agua10"/>
      <sheetName val="Remoción_Tub__24''_H_S___10"/>
      <sheetName val="Remoción_Tub__8&quot;_H_S__AN10"/>
      <sheetName val="Bote_Mat__Exce_Reg_e_Imb10"/>
      <sheetName val="Sum__y_col__de_Mat__de_Asient10"/>
      <sheetName val="Sum__y_col__de_Mat__de_base10"/>
      <sheetName val="Sum__y_col__Relleno_Compact_10"/>
      <sheetName val="Sum__y_col_de_Relleno_T__inte10"/>
      <sheetName val="Sum__y_col__Relleno_p'imborna10"/>
      <sheetName val="Sum__y_col_de_Relleno_regis_10"/>
      <sheetName val="_Relleno_Compact_total_10"/>
      <sheetName val="Exc__p'_Tub__60&quot;_H_A_10"/>
      <sheetName val="Exc__p'_Tub__42&quot;_H_A_10"/>
      <sheetName val="Exc__p'_Tub__interconexión10"/>
      <sheetName val="Exc__p'_Imbornales10"/>
      <sheetName val="Exc__p'_Registros_10"/>
      <sheetName val="Total_Exc_10"/>
      <sheetName val="Presupuesto_Reformado10"/>
      <sheetName val="Datos_a_Project10"/>
      <sheetName val="Analisis_de_Madera10"/>
      <sheetName val="Cargas_Sociales10"/>
      <sheetName val="Tarifas_de_Alquiler_de_Equipo10"/>
      <sheetName val="Presupuesto_Original10"/>
      <sheetName val="Analisis_Unitarios10"/>
      <sheetName val="VOLUMETRIA_FINAL_ETAPA_I_(2)10"/>
      <sheetName val="VOLUMETRIA_FINAL_ETAPA_I10"/>
      <sheetName val="VOLUMENES_DE_CUBICACION_FINAL10"/>
      <sheetName val="GRAFICO_(2)10"/>
      <sheetName val="Mano_Obra4"/>
      <sheetName val="LISTADO_INSUMOS_DEL_20004"/>
      <sheetName val="ANALISIS_STO_DGO4"/>
      <sheetName val="Demolicion_de_Vadenes_Existen12"/>
      <sheetName val="Demolicion_de_Registros_Exist12"/>
      <sheetName val="Remoción_de_Carpeta_de_Rodadu12"/>
      <sheetName val="Reposicion_C__Rodadura_2,5_pu12"/>
      <sheetName val="Reposicion_C__Rodadura_2_pulg12"/>
      <sheetName val="Corte_Acera_Conten_p'_Imbor_12"/>
      <sheetName val="Demolicion_Aceras_y_Contenes12"/>
      <sheetName val="Corte_de_Asfalto12"/>
      <sheetName val="Demolicion_Imbor__Existentes12"/>
      <sheetName val="Reposicion_Acometidas_(AN)12"/>
      <sheetName val="Reposicion_Acometidas_(AP)12"/>
      <sheetName val="Uso_de_bomba12"/>
      <sheetName val="Señalizacion_y_Control_de_Tra12"/>
      <sheetName val="Limpieza_continua_de_obra12"/>
      <sheetName val="Limpieza_Campamento12"/>
      <sheetName val="Limp__Tub__en_Tramo12"/>
      <sheetName val="Sum__y_col__Tub__60&quot;_H_A_12"/>
      <sheetName val="Sum__y_col__Tub__18&quot;_H_A___12"/>
      <sheetName val="Sum__y_col__Tub__42&quot;_H_A__12"/>
      <sheetName val="_Desbroce_Solar_Desvio_Provis12"/>
      <sheetName val="Reposicion_Aceras_12"/>
      <sheetName val="Reposicion_de_Contenes12"/>
      <sheetName val="Imbornales_3_Parrillas12"/>
      <sheetName val="Registro_secundario_(Pluvial)12"/>
      <sheetName val="Registros_de_4@5_mts_(Pluvial12"/>
      <sheetName val="Registros_de_2_@_3_mts_(AN)12"/>
      <sheetName val="Registros_de_2_@_3_mts_(AP)12"/>
      <sheetName val="Sum__y_col__Tub__interconexio12"/>
      <sheetName val="Sum__y_col__Tub__8&quot;_H_S__Agua12"/>
      <sheetName val="Remoción_Tub__24''_H_S___12"/>
      <sheetName val="Remoción_Tub__8&quot;_H_S__AN12"/>
      <sheetName val="Bote_Mat__Exce_Reg_e_Imb12"/>
      <sheetName val="Sum__y_col__de_Mat__de_Asient12"/>
      <sheetName val="Sum__y_col__de_Mat__de_base12"/>
      <sheetName val="Sum__y_col__Relleno_Compact_12"/>
      <sheetName val="Sum__y_col_de_Relleno_T__inte12"/>
      <sheetName val="Sum__y_col__Relleno_p'imborna12"/>
      <sheetName val="Sum__y_col_de_Relleno_regis_12"/>
      <sheetName val="_Relleno_Compact_total_12"/>
      <sheetName val="Exc__p'_Tub__60&quot;_H_A_12"/>
      <sheetName val="Exc__p'_Tub__42&quot;_H_A_12"/>
      <sheetName val="Exc__p'_Tub__interconexión12"/>
      <sheetName val="Exc__p'_Imbornales12"/>
      <sheetName val="Exc__p'_Registros_12"/>
      <sheetName val="Total_Exc_12"/>
      <sheetName val="Presupuesto_Reformado12"/>
      <sheetName val="Datos_a_Project12"/>
      <sheetName val="Analisis_de_Madera12"/>
      <sheetName val="Cargas_Sociales12"/>
      <sheetName val="Tarifas_de_Alquiler_de_Equipo12"/>
      <sheetName val="Presupuesto_Original12"/>
      <sheetName val="Analisis_Unitarios12"/>
      <sheetName val="VOLUMETRIA_FINAL_ETAPA_I_(2)12"/>
      <sheetName val="VOLUMETRIA_FINAL_ETAPA_I12"/>
      <sheetName val="VOLUMENES_DE_CUBICACION_FINAL12"/>
      <sheetName val="GRAFICO_(2)12"/>
      <sheetName val="Mano_Obra6"/>
      <sheetName val="LISTADO_INSUMOS_DEL_20006"/>
      <sheetName val="ANALISIS_STO_DGO6"/>
      <sheetName val="a"/>
      <sheetName val="Demolicion_de_Vadenes_Existen11"/>
      <sheetName val="Demolicion_de_Registros_Exist11"/>
      <sheetName val="Remoción_de_Carpeta_de_Rodadu11"/>
      <sheetName val="Reposicion_C__Rodadura_2,5_pu11"/>
      <sheetName val="Reposicion_C__Rodadura_2_pulg11"/>
      <sheetName val="Corte_Acera_Conten_p'_Imbor_11"/>
      <sheetName val="Demolicion_Aceras_y_Contenes11"/>
      <sheetName val="Corte_de_Asfalto11"/>
      <sheetName val="Demolicion_Imbor__Existentes11"/>
      <sheetName val="Reposicion_Acometidas_(AN)11"/>
      <sheetName val="Reposicion_Acometidas_(AP)11"/>
      <sheetName val="Uso_de_bomba11"/>
      <sheetName val="Señalizacion_y_Control_de_Tra11"/>
      <sheetName val="Limpieza_continua_de_obra11"/>
      <sheetName val="Limpieza_Campamento11"/>
      <sheetName val="Limp__Tub__en_Tramo11"/>
      <sheetName val="Sum__y_col__Tub__60&quot;_H_A_11"/>
      <sheetName val="Sum__y_col__Tub__18&quot;_H_A___11"/>
      <sheetName val="Sum__y_col__Tub__42&quot;_H_A__11"/>
      <sheetName val="_Desbroce_Solar_Desvio_Provis11"/>
      <sheetName val="Reposicion_Aceras_11"/>
      <sheetName val="Reposicion_de_Contenes11"/>
      <sheetName val="Imbornales_3_Parrillas11"/>
      <sheetName val="Registro_secundario_(Pluvial)11"/>
      <sheetName val="Registros_de_4@5_mts_(Pluvial11"/>
      <sheetName val="Registros_de_2_@_3_mts_(AN)11"/>
      <sheetName val="Registros_de_2_@_3_mts_(AP)11"/>
      <sheetName val="Sum__y_col__Tub__interconexio11"/>
      <sheetName val="Sum__y_col__Tub__8&quot;_H_S__Agua11"/>
      <sheetName val="Remoción_Tub__24''_H_S___11"/>
      <sheetName val="Remoción_Tub__8&quot;_H_S__AN11"/>
      <sheetName val="Bote_Mat__Exce_Reg_e_Imb11"/>
      <sheetName val="Sum__y_col__de_Mat__de_Asient11"/>
      <sheetName val="Sum__y_col__de_Mat__de_base11"/>
      <sheetName val="Sum__y_col__Relleno_Compact_11"/>
      <sheetName val="Sum__y_col_de_Relleno_T__inte11"/>
      <sheetName val="Sum__y_col__Relleno_p'imborna11"/>
      <sheetName val="Sum__y_col_de_Relleno_regis_11"/>
      <sheetName val="_Relleno_Compact_total_11"/>
      <sheetName val="Exc__p'_Tub__60&quot;_H_A_11"/>
      <sheetName val="Exc__p'_Tub__42&quot;_H_A_11"/>
      <sheetName val="Exc__p'_Tub__interconexión11"/>
      <sheetName val="Exc__p'_Imbornales11"/>
      <sheetName val="Exc__p'_Registros_11"/>
      <sheetName val="Total_Exc_11"/>
      <sheetName val="Presupuesto_Reformado11"/>
      <sheetName val="Datos_a_Project11"/>
      <sheetName val="Analisis_de_Madera11"/>
      <sheetName val="Cargas_Sociales11"/>
      <sheetName val="Tarifas_de_Alquiler_de_Equipo11"/>
      <sheetName val="Presupuesto_Original11"/>
      <sheetName val="Analisis_Unitarios11"/>
      <sheetName val="VOLUMETRIA_FINAL_ETAPA_I_(2)11"/>
      <sheetName val="VOLUMETRIA_FINAL_ETAPA_I11"/>
      <sheetName val="VOLUMENES_DE_CUBICACION_FINAL11"/>
      <sheetName val="GRAFICO_(2)11"/>
      <sheetName val="Mano_Obra5"/>
      <sheetName val="LISTADO_INSUMOS_DEL_20005"/>
      <sheetName val="ANALISIS_STO_DGO5"/>
      <sheetName val="Demolicion_de_Vadenes_Existen13"/>
      <sheetName val="Demolicion_de_Registros_Exist13"/>
      <sheetName val="Remoción_de_Carpeta_de_Rodadu13"/>
      <sheetName val="Reposicion_C__Rodadura_2,5_pu13"/>
      <sheetName val="Reposicion_C__Rodadura_2_pulg13"/>
      <sheetName val="Corte_Acera_Conten_p'_Imbor_13"/>
      <sheetName val="Demolicion_Aceras_y_Contenes13"/>
      <sheetName val="Corte_de_Asfalto13"/>
      <sheetName val="Demolicion_Imbor__Existentes13"/>
      <sheetName val="Reposicion_Acometidas_(AN)13"/>
      <sheetName val="Reposicion_Acometidas_(AP)13"/>
      <sheetName val="Uso_de_bomba13"/>
      <sheetName val="Señalizacion_y_Control_de_Tra13"/>
      <sheetName val="Limpieza_continua_de_obra13"/>
      <sheetName val="Limpieza_Campamento13"/>
      <sheetName val="Limp__Tub__en_Tramo13"/>
      <sheetName val="Sum__y_col__Tub__60&quot;_H_A_13"/>
      <sheetName val="Sum__y_col__Tub__18&quot;_H_A___13"/>
      <sheetName val="Sum__y_col__Tub__42&quot;_H_A__13"/>
      <sheetName val="_Desbroce_Solar_Desvio_Provis13"/>
      <sheetName val="Reposicion_Aceras_13"/>
      <sheetName val="Reposicion_de_Contenes13"/>
      <sheetName val="Imbornales_3_Parrillas13"/>
      <sheetName val="Registro_secundario_(Pluvial)13"/>
      <sheetName val="Registros_de_4@5_mts_(Pluvial13"/>
      <sheetName val="Registros_de_2_@_3_mts_(AN)13"/>
      <sheetName val="Registros_de_2_@_3_mts_(AP)13"/>
      <sheetName val="Sum__y_col__Tub__interconexio13"/>
      <sheetName val="Sum__y_col__Tub__8&quot;_H_S__Agua13"/>
      <sheetName val="Remoción_Tub__24''_H_S___13"/>
      <sheetName val="Remoción_Tub__8&quot;_H_S__AN13"/>
      <sheetName val="Bote_Mat__Exce_Reg_e_Imb13"/>
      <sheetName val="Sum__y_col__de_Mat__de_Asient13"/>
      <sheetName val="Sum__y_col__de_Mat__de_base13"/>
      <sheetName val="Sum__y_col__Relleno_Compact_13"/>
      <sheetName val="Sum__y_col_de_Relleno_T__inte13"/>
      <sheetName val="Sum__y_col__Relleno_p'imborna13"/>
      <sheetName val="Sum__y_col_de_Relleno_regis_13"/>
      <sheetName val="_Relleno_Compact_total_13"/>
      <sheetName val="Exc__p'_Tub__60&quot;_H_A_13"/>
      <sheetName val="Exc__p'_Tub__42&quot;_H_A_13"/>
      <sheetName val="Exc__p'_Tub__interconexión13"/>
      <sheetName val="Exc__p'_Imbornales13"/>
      <sheetName val="Exc__p'_Registros_13"/>
      <sheetName val="Total_Exc_13"/>
      <sheetName val="Presupuesto_Reformado13"/>
      <sheetName val="Datos_a_Project13"/>
      <sheetName val="Analisis_de_Madera13"/>
      <sheetName val="Cargas_Sociales13"/>
      <sheetName val="Tarifas_de_Alquiler_de_Equipo13"/>
      <sheetName val="Presupuesto_Original13"/>
      <sheetName val="Analisis_Unitarios13"/>
      <sheetName val="VOLUMETRIA_FINAL_ETAPA_I_(2)13"/>
      <sheetName val="VOLUMETRIA_FINAL_ETAPA_I13"/>
      <sheetName val="VOLUMENES_DE_CUBICACION_FINAL13"/>
      <sheetName val="GRAFICO_(2)13"/>
      <sheetName val="Mano_Obra7"/>
      <sheetName val="LISTADO_INSUMOS_DEL_20007"/>
      <sheetName val="ANALISIS_STO_DGO7"/>
      <sheetName val="Demolicion_de_Vadenes_Existen14"/>
      <sheetName val="Demolicion_de_Registros_Exist14"/>
      <sheetName val="Remoción_de_Carpeta_de_Rodadu14"/>
      <sheetName val="Reposicion_C__Rodadura_2,5_pu14"/>
      <sheetName val="Reposicion_C__Rodadura_2_pulg14"/>
      <sheetName val="Corte_Acera_Conten_p'_Imbor_14"/>
      <sheetName val="Demolicion_Aceras_y_Contenes14"/>
      <sheetName val="Corte_de_Asfalto14"/>
      <sheetName val="Demolicion_Imbor__Existentes14"/>
      <sheetName val="Reposicion_Acometidas_(AN)14"/>
      <sheetName val="Reposicion_Acometidas_(AP)14"/>
      <sheetName val="Uso_de_bomba14"/>
      <sheetName val="Señalizacion_y_Control_de_Tra14"/>
      <sheetName val="Limpieza_continua_de_obra14"/>
      <sheetName val="Limpieza_Campamento14"/>
      <sheetName val="Limp__Tub__en_Tramo14"/>
      <sheetName val="Sum__y_col__Tub__60&quot;_H_A_14"/>
      <sheetName val="Sum__y_col__Tub__18&quot;_H_A___14"/>
      <sheetName val="Sum__y_col__Tub__42&quot;_H_A__14"/>
      <sheetName val="_Desbroce_Solar_Desvio_Provis14"/>
      <sheetName val="Reposicion_Aceras_14"/>
      <sheetName val="Reposicion_de_Contenes14"/>
      <sheetName val="Imbornales_3_Parrillas14"/>
      <sheetName val="Registro_secundario_(Pluvial)14"/>
      <sheetName val="Registros_de_4@5_mts_(Pluvial14"/>
      <sheetName val="Registros_de_2_@_3_mts_(AN)14"/>
      <sheetName val="Registros_de_2_@_3_mts_(AP)14"/>
      <sheetName val="Sum__y_col__Tub__interconexio14"/>
      <sheetName val="Sum__y_col__Tub__8&quot;_H_S__Agua14"/>
      <sheetName val="Remoción_Tub__24''_H_S___14"/>
      <sheetName val="Remoción_Tub__8&quot;_H_S__AN14"/>
      <sheetName val="Bote_Mat__Exce_Reg_e_Imb14"/>
      <sheetName val="Sum__y_col__de_Mat__de_Asient14"/>
      <sheetName val="Sum__y_col__de_Mat__de_base14"/>
      <sheetName val="Sum__y_col__Relleno_Compact_14"/>
      <sheetName val="Sum__y_col_de_Relleno_T__inte14"/>
      <sheetName val="Sum__y_col__Relleno_p'imborna14"/>
      <sheetName val="Sum__y_col_de_Relleno_regis_14"/>
      <sheetName val="_Relleno_Compact_total_14"/>
      <sheetName val="Exc__p'_Tub__60&quot;_H_A_14"/>
      <sheetName val="Exc__p'_Tub__42&quot;_H_A_14"/>
      <sheetName val="Exc__p'_Tub__interconexión14"/>
      <sheetName val="Exc__p'_Imbornales14"/>
      <sheetName val="Exc__p'_Registros_14"/>
      <sheetName val="Total_Exc_14"/>
      <sheetName val="Presupuesto_Reformado14"/>
      <sheetName val="Datos_a_Project14"/>
      <sheetName val="Analisis_de_Madera14"/>
      <sheetName val="Cargas_Sociales14"/>
      <sheetName val="Tarifas_de_Alquiler_de_Equipo14"/>
      <sheetName val="Presupuesto_Original14"/>
      <sheetName val="Analisis_Unitarios14"/>
      <sheetName val="VOLUMETRIA_FINAL_ETAPA_I_(2)14"/>
      <sheetName val="VOLUMETRIA_FINAL_ETAPA_I14"/>
      <sheetName val="VOLUMENES_DE_CUBICACION_FINAL14"/>
      <sheetName val="GRAFICO_(2)14"/>
      <sheetName val="Mano_Obra8"/>
      <sheetName val="LISTADO_INSUMOS_DEL_20008"/>
      <sheetName val="ANALISIS_STO_DGO8"/>
      <sheetName val="M_O_y_Rendimientos"/>
      <sheetName val="Pu-Sanit_"/>
      <sheetName val="anal_term"/>
      <sheetName val="V_Tierras_A"/>
      <sheetName val="Demolicion_de_Vadenes_Existen15"/>
      <sheetName val="Demolicion_de_Registros_Exist15"/>
      <sheetName val="Remoción_de_Carpeta_de_Rodadu15"/>
      <sheetName val="Reposicion_C__Rodadura_2,5_pu15"/>
      <sheetName val="Reposicion_C__Rodadura_2_pulg15"/>
      <sheetName val="Corte_Acera_Conten_p'_Imbor_15"/>
      <sheetName val="Demolicion_Aceras_y_Contenes15"/>
      <sheetName val="Corte_de_Asfalto15"/>
      <sheetName val="Demolicion_Imbor__Existentes15"/>
      <sheetName val="Reposicion_Acometidas_(AN)15"/>
      <sheetName val="Reposicion_Acometidas_(AP)15"/>
      <sheetName val="Uso_de_bomba15"/>
      <sheetName val="Señalizacion_y_Control_de_Tra15"/>
      <sheetName val="Limpieza_continua_de_obra15"/>
      <sheetName val="Limpieza_Campamento15"/>
      <sheetName val="Limp__Tub__en_Tramo15"/>
      <sheetName val="Sum__y_col__Tub__60&quot;_H_A_15"/>
      <sheetName val="Sum__y_col__Tub__18&quot;_H_A___15"/>
      <sheetName val="Sum__y_col__Tub__42&quot;_H_A__15"/>
      <sheetName val="_Desbroce_Solar_Desvio_Provis15"/>
      <sheetName val="Reposicion_Aceras_15"/>
      <sheetName val="Reposicion_de_Contenes15"/>
      <sheetName val="Imbornales_3_Parrillas15"/>
      <sheetName val="Registro_secundario_(Pluvial)15"/>
      <sheetName val="Registros_de_4@5_mts_(Pluvial15"/>
      <sheetName val="Registros_de_2_@_3_mts_(AN)15"/>
      <sheetName val="Registros_de_2_@_3_mts_(AP)15"/>
      <sheetName val="Sum__y_col__Tub__interconexio15"/>
      <sheetName val="Sum__y_col__Tub__8&quot;_H_S__Agua15"/>
      <sheetName val="Remoción_Tub__24''_H_S___15"/>
      <sheetName val="Remoción_Tub__8&quot;_H_S__AN15"/>
      <sheetName val="Bote_Mat__Exce_Reg_e_Imb15"/>
      <sheetName val="Sum__y_col__de_Mat__de_Asient15"/>
      <sheetName val="Sum__y_col__de_Mat__de_base15"/>
      <sheetName val="Sum__y_col__Relleno_Compact_15"/>
      <sheetName val="Sum__y_col_de_Relleno_T__inte15"/>
      <sheetName val="Sum__y_col__Relleno_p'imborna15"/>
      <sheetName val="Sum__y_col_de_Relleno_regis_15"/>
      <sheetName val="_Relleno_Compact_total_15"/>
      <sheetName val="Exc__p'_Tub__60&quot;_H_A_15"/>
      <sheetName val="Exc__p'_Tub__42&quot;_H_A_15"/>
      <sheetName val="Exc__p'_Tub__interconexión15"/>
      <sheetName val="Exc__p'_Imbornales15"/>
      <sheetName val="Exc__p'_Registros_15"/>
      <sheetName val="Total_Exc_15"/>
      <sheetName val="Presupuesto_Reformado15"/>
      <sheetName val="Datos_a_Project15"/>
      <sheetName val="Analisis_de_Madera15"/>
      <sheetName val="Cargas_Sociales15"/>
      <sheetName val="Tarifas_de_Alquiler_de_Equipo15"/>
      <sheetName val="Presupuesto_Original15"/>
      <sheetName val="Analisis_Unitarios15"/>
      <sheetName val="VOLUMETRIA_FINAL_ETAPA_I_(2)15"/>
      <sheetName val="VOLUMETRIA_FINAL_ETAPA_I15"/>
      <sheetName val="VOLUMENES_DE_CUBICACION_FINAL15"/>
      <sheetName val="GRAFICO_(2)15"/>
      <sheetName val="Mano_Obra9"/>
      <sheetName val="LISTADO_INSUMOS_DEL_20009"/>
      <sheetName val="ANALISIS_STO_DGO9"/>
      <sheetName val="Demolicion_de_Vadenes_Existen16"/>
      <sheetName val="Demolicion_de_Registros_Exist16"/>
      <sheetName val="Remoción_de_Carpeta_de_Rodadu16"/>
      <sheetName val="Reposicion_C__Rodadura_2,5_pu16"/>
      <sheetName val="Reposicion_C__Rodadura_2_pulg16"/>
      <sheetName val="Corte_Acera_Conten_p'_Imbor_16"/>
      <sheetName val="Demolicion_Aceras_y_Contenes16"/>
      <sheetName val="Corte_de_Asfalto16"/>
      <sheetName val="Demolicion_Imbor__Existentes16"/>
      <sheetName val="Reposicion_Acometidas_(AN)16"/>
      <sheetName val="Reposicion_Acometidas_(AP)16"/>
      <sheetName val="Uso_de_bomba16"/>
      <sheetName val="Señalizacion_y_Control_de_Tra16"/>
      <sheetName val="Limpieza_continua_de_obra16"/>
      <sheetName val="Limpieza_Campamento16"/>
      <sheetName val="Limp__Tub__en_Tramo16"/>
      <sheetName val="Sum__y_col__Tub__60&quot;_H_A_16"/>
      <sheetName val="Sum__y_col__Tub__18&quot;_H_A___16"/>
      <sheetName val="Sum__y_col__Tub__42&quot;_H_A__16"/>
      <sheetName val="_Desbroce_Solar_Desvio_Provis16"/>
      <sheetName val="Reposicion_Aceras_16"/>
      <sheetName val="Reposicion_de_Contenes16"/>
      <sheetName val="Imbornales_3_Parrillas16"/>
      <sheetName val="Registro_secundario_(Pluvial)16"/>
      <sheetName val="Registros_de_4@5_mts_(Pluvial16"/>
      <sheetName val="Registros_de_2_@_3_mts_(AN)16"/>
      <sheetName val="Registros_de_2_@_3_mts_(AP)16"/>
      <sheetName val="Sum__y_col__Tub__interconexio16"/>
      <sheetName val="Sum__y_col__Tub__8&quot;_H_S__Agua16"/>
      <sheetName val="Remoción_Tub__24''_H_S___16"/>
      <sheetName val="Remoción_Tub__8&quot;_H_S__AN16"/>
      <sheetName val="Bote_Mat__Exce_Reg_e_Imb16"/>
      <sheetName val="Sum__y_col__de_Mat__de_Asient16"/>
      <sheetName val="Sum__y_col__de_Mat__de_base16"/>
      <sheetName val="Sum__y_col__Relleno_Compact_16"/>
      <sheetName val="Sum__y_col_de_Relleno_T__inte16"/>
      <sheetName val="Sum__y_col__Relleno_p'imborna16"/>
      <sheetName val="Sum__y_col_de_Relleno_regis_16"/>
      <sheetName val="_Relleno_Compact_total_16"/>
      <sheetName val="Exc__p'_Tub__60&quot;_H_A_16"/>
      <sheetName val="Exc__p'_Tub__42&quot;_H_A_16"/>
      <sheetName val="Exc__p'_Tub__interconexión16"/>
      <sheetName val="Exc__p'_Imbornales16"/>
      <sheetName val="Exc__p'_Registros_16"/>
      <sheetName val="Total_Exc_16"/>
      <sheetName val="Presupuesto_Reformado16"/>
      <sheetName val="Datos_a_Project16"/>
      <sheetName val="Analisis_de_Madera16"/>
      <sheetName val="Cargas_Sociales16"/>
      <sheetName val="Tarifas_de_Alquiler_de_Equipo16"/>
      <sheetName val="Presupuesto_Original16"/>
      <sheetName val="Analisis_Unitarios16"/>
      <sheetName val="VOLUMETRIA_FINAL_ETAPA_I_(2)16"/>
      <sheetName val="VOLUMETRIA_FINAL_ETAPA_I16"/>
      <sheetName val="VOLUMENES_DE_CUBICACION_FINAL16"/>
      <sheetName val="GRAFICO_(2)16"/>
      <sheetName val="Mano_Obra10"/>
      <sheetName val="LISTADO_INSUMOS_DEL_200010"/>
      <sheetName val="ANALISIS_STO_DGO10"/>
      <sheetName val="M_O_y_Rendimientos1"/>
      <sheetName val="Pu-Sanit_1"/>
      <sheetName val="anal_term1"/>
      <sheetName val="V_Tierras_A1"/>
      <sheetName val="Demolicion_de_Vadenes_Existen17"/>
      <sheetName val="Demolicion_de_Registros_Exist17"/>
      <sheetName val="Remoción_de_Carpeta_de_Rodadu17"/>
      <sheetName val="Reposicion_C__Rodadura_2,5_pu17"/>
      <sheetName val="Reposicion_C__Rodadura_2_pulg17"/>
      <sheetName val="Corte_Acera_Conten_p'_Imbor_17"/>
      <sheetName val="Demolicion_Aceras_y_Contenes17"/>
      <sheetName val="Corte_de_Asfalto17"/>
      <sheetName val="Demolicion_Imbor__Existentes17"/>
      <sheetName val="Reposicion_Acometidas_(AN)17"/>
      <sheetName val="Reposicion_Acometidas_(AP)17"/>
      <sheetName val="Uso_de_bomba17"/>
      <sheetName val="Señalizacion_y_Control_de_Tra17"/>
      <sheetName val="Limpieza_continua_de_obra17"/>
      <sheetName val="Limpieza_Campamento17"/>
      <sheetName val="Limp__Tub__en_Tramo17"/>
      <sheetName val="Sum__y_col__Tub__60&quot;_H_A_17"/>
      <sheetName val="Sum__y_col__Tub__18&quot;_H_A___17"/>
      <sheetName val="Sum__y_col__Tub__42&quot;_H_A__17"/>
      <sheetName val="_Desbroce_Solar_Desvio_Provis17"/>
      <sheetName val="Reposicion_Aceras_17"/>
      <sheetName val="Reposicion_de_Contenes17"/>
      <sheetName val="Imbornales_3_Parrillas17"/>
      <sheetName val="Registro_secundario_(Pluvial)17"/>
      <sheetName val="Registros_de_4@5_mts_(Pluvial17"/>
      <sheetName val="Registros_de_2_@_3_mts_(AN)17"/>
      <sheetName val="Registros_de_2_@_3_mts_(AP)17"/>
      <sheetName val="Sum__y_col__Tub__interconexio17"/>
      <sheetName val="Sum__y_col__Tub__8&quot;_H_S__Agua17"/>
      <sheetName val="Remoción_Tub__24''_H_S___17"/>
      <sheetName val="Remoción_Tub__8&quot;_H_S__AN17"/>
      <sheetName val="Bote_Mat__Exce_Reg_e_Imb17"/>
      <sheetName val="Sum__y_col__de_Mat__de_Asient17"/>
      <sheetName val="Sum__y_col__de_Mat__de_base17"/>
      <sheetName val="Sum__y_col__Relleno_Compact_17"/>
      <sheetName val="Sum__y_col_de_Relleno_T__inte17"/>
      <sheetName val="Sum__y_col__Relleno_p'imborna17"/>
      <sheetName val="Sum__y_col_de_Relleno_regis_17"/>
      <sheetName val="_Relleno_Compact_total_17"/>
      <sheetName val="Exc__p'_Tub__60&quot;_H_A_17"/>
      <sheetName val="Exc__p'_Tub__42&quot;_H_A_17"/>
      <sheetName val="Exc__p'_Tub__interconexión17"/>
      <sheetName val="Exc__p'_Imbornales17"/>
      <sheetName val="Exc__p'_Registros_17"/>
      <sheetName val="Total_Exc_17"/>
      <sheetName val="Presupuesto_Reformado17"/>
      <sheetName val="Datos_a_Project17"/>
      <sheetName val="Analisis_de_Madera17"/>
      <sheetName val="Cargas_Sociales17"/>
      <sheetName val="Tarifas_de_Alquiler_de_Equipo17"/>
      <sheetName val="Presupuesto_Original17"/>
      <sheetName val="Analisis_Unitarios17"/>
      <sheetName val="VOLUMETRIA_FINAL_ETAPA_I_(2)17"/>
      <sheetName val="VOLUMETRIA_FINAL_ETAPA_I17"/>
      <sheetName val="VOLUMENES_DE_CUBICACION_FINAL17"/>
      <sheetName val="GRAFICO_(2)17"/>
      <sheetName val="Mano_Obra11"/>
      <sheetName val="LISTADO_INSUMOS_DEL_200011"/>
      <sheetName val="ANALISIS_STO_DGO11"/>
      <sheetName val="M_O_y_Rendimientos2"/>
      <sheetName val="Pu-Sanit_2"/>
      <sheetName val="anal_term2"/>
      <sheetName val="V_Tierras_A2"/>
      <sheetName val="INSU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15">
          <cell r="L15">
            <v>1.327</v>
          </cell>
        </row>
      </sheetData>
      <sheetData sheetId="48" refreshError="1"/>
      <sheetData sheetId="49" refreshError="1"/>
      <sheetData sheetId="50">
        <row r="29">
          <cell r="G29">
            <v>1.4739668659952441</v>
          </cell>
        </row>
      </sheetData>
      <sheetData sheetId="51">
        <row r="29">
          <cell r="I29">
            <v>3358.9571999999998</v>
          </cell>
        </row>
      </sheetData>
      <sheetData sheetId="52" refreshError="1"/>
      <sheetData sheetId="53" refreshError="1"/>
      <sheetData sheetId="54">
        <row r="2">
          <cell r="K2">
            <v>1</v>
          </cell>
        </row>
      </sheetData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5">
          <cell r="L15">
            <v>1.327</v>
          </cell>
        </row>
      </sheetData>
      <sheetData sheetId="108">
        <row r="15">
          <cell r="L15">
            <v>1.327</v>
          </cell>
        </row>
      </sheetData>
      <sheetData sheetId="109">
        <row r="15">
          <cell r="L15">
            <v>1.327</v>
          </cell>
        </row>
      </sheetData>
      <sheetData sheetId="110">
        <row r="15">
          <cell r="L15">
            <v>1.327</v>
          </cell>
        </row>
      </sheetData>
      <sheetData sheetId="111">
        <row r="15">
          <cell r="L15">
            <v>1.327</v>
          </cell>
        </row>
      </sheetData>
      <sheetData sheetId="112">
        <row r="2">
          <cell r="K2">
            <v>1</v>
          </cell>
        </row>
      </sheetData>
      <sheetData sheetId="113">
        <row r="2">
          <cell r="K2">
            <v>1</v>
          </cell>
        </row>
      </sheetData>
      <sheetData sheetId="114">
        <row r="2">
          <cell r="K2">
            <v>1</v>
          </cell>
        </row>
      </sheetData>
      <sheetData sheetId="115">
        <row r="2">
          <cell r="K2">
            <v>1</v>
          </cell>
        </row>
      </sheetData>
      <sheetData sheetId="116">
        <row r="2">
          <cell r="K2">
            <v>1</v>
          </cell>
        </row>
      </sheetData>
      <sheetData sheetId="117">
        <row r="2">
          <cell r="K2">
            <v>1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>
        <row r="15">
          <cell r="L15">
            <v>1.327</v>
          </cell>
        </row>
      </sheetData>
      <sheetData sheetId="164">
        <row r="15">
          <cell r="L15">
            <v>1.327</v>
          </cell>
        </row>
      </sheetData>
      <sheetData sheetId="165">
        <row r="15">
          <cell r="L15">
            <v>1.327</v>
          </cell>
        </row>
      </sheetData>
      <sheetData sheetId="166">
        <row r="15">
          <cell r="L15">
            <v>1.327</v>
          </cell>
        </row>
      </sheetData>
      <sheetData sheetId="167">
        <row r="15">
          <cell r="L15">
            <v>1.327</v>
          </cell>
        </row>
      </sheetData>
      <sheetData sheetId="168">
        <row r="2">
          <cell r="K2">
            <v>1</v>
          </cell>
        </row>
      </sheetData>
      <sheetData sheetId="169">
        <row r="2">
          <cell r="K2">
            <v>1</v>
          </cell>
        </row>
      </sheetData>
      <sheetData sheetId="170">
        <row r="2">
          <cell r="K2">
            <v>1</v>
          </cell>
        </row>
      </sheetData>
      <sheetData sheetId="171">
        <row r="2">
          <cell r="K2">
            <v>1</v>
          </cell>
        </row>
      </sheetData>
      <sheetData sheetId="172">
        <row r="2">
          <cell r="K2">
            <v>1</v>
          </cell>
        </row>
      </sheetData>
      <sheetData sheetId="173">
        <row r="2">
          <cell r="K2">
            <v>1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>
        <row r="15">
          <cell r="L15">
            <v>1.327</v>
          </cell>
        </row>
      </sheetData>
      <sheetData sheetId="220">
        <row r="15">
          <cell r="L15">
            <v>1.327</v>
          </cell>
        </row>
      </sheetData>
      <sheetData sheetId="221">
        <row r="15">
          <cell r="L15">
            <v>1.327</v>
          </cell>
        </row>
      </sheetData>
      <sheetData sheetId="222">
        <row r="15">
          <cell r="L15">
            <v>1.327</v>
          </cell>
        </row>
      </sheetData>
      <sheetData sheetId="223">
        <row r="29">
          <cell r="G29">
            <v>1.4739668659952441</v>
          </cell>
        </row>
      </sheetData>
      <sheetData sheetId="224">
        <row r="2">
          <cell r="K2">
            <v>1</v>
          </cell>
        </row>
      </sheetData>
      <sheetData sheetId="225">
        <row r="2">
          <cell r="K2">
            <v>1</v>
          </cell>
        </row>
      </sheetData>
      <sheetData sheetId="226">
        <row r="2">
          <cell r="K2">
            <v>1</v>
          </cell>
        </row>
      </sheetData>
      <sheetData sheetId="227">
        <row r="2">
          <cell r="K2">
            <v>1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5">
          <cell r="L15">
            <v>1.327</v>
          </cell>
        </row>
      </sheetData>
      <sheetData sheetId="276">
        <row r="15">
          <cell r="L15">
            <v>1.327</v>
          </cell>
        </row>
      </sheetData>
      <sheetData sheetId="277">
        <row r="15">
          <cell r="L15">
            <v>1.327</v>
          </cell>
        </row>
      </sheetData>
      <sheetData sheetId="278">
        <row r="15">
          <cell r="L15">
            <v>1.327</v>
          </cell>
        </row>
      </sheetData>
      <sheetData sheetId="279">
        <row r="29">
          <cell r="G29">
            <v>1.4739668659952441</v>
          </cell>
        </row>
      </sheetData>
      <sheetData sheetId="280">
        <row r="2">
          <cell r="K2">
            <v>1</v>
          </cell>
        </row>
      </sheetData>
      <sheetData sheetId="281">
        <row r="2">
          <cell r="K2">
            <v>1</v>
          </cell>
        </row>
      </sheetData>
      <sheetData sheetId="282">
        <row r="2">
          <cell r="K2">
            <v>1</v>
          </cell>
        </row>
      </sheetData>
      <sheetData sheetId="283">
        <row r="2">
          <cell r="K2">
            <v>1</v>
          </cell>
        </row>
      </sheetData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>
        <row r="15">
          <cell r="L15">
            <v>1.327</v>
          </cell>
        </row>
      </sheetData>
      <sheetData sheetId="334"/>
      <sheetData sheetId="335">
        <row r="29">
          <cell r="G29">
            <v>1.4739668659952441</v>
          </cell>
        </row>
      </sheetData>
      <sheetData sheetId="336">
        <row r="29">
          <cell r="I29">
            <v>3358.9571999999998</v>
          </cell>
        </row>
      </sheetData>
      <sheetData sheetId="337"/>
      <sheetData sheetId="338">
        <row r="2">
          <cell r="K2">
            <v>1</v>
          </cell>
        </row>
      </sheetData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>
        <row r="15">
          <cell r="L15">
            <v>1.327</v>
          </cell>
        </row>
      </sheetData>
      <sheetData sheetId="390"/>
      <sheetData sheetId="391">
        <row r="29">
          <cell r="G29">
            <v>1.4739668659952441</v>
          </cell>
        </row>
      </sheetData>
      <sheetData sheetId="392">
        <row r="29">
          <cell r="I29">
            <v>3358.9571999999998</v>
          </cell>
        </row>
      </sheetData>
      <sheetData sheetId="393"/>
      <sheetData sheetId="394">
        <row r="2">
          <cell r="K2">
            <v>1</v>
          </cell>
        </row>
      </sheetData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>
        <row r="15">
          <cell r="L15">
            <v>1.327</v>
          </cell>
        </row>
      </sheetData>
      <sheetData sheetId="459"/>
      <sheetData sheetId="460">
        <row r="29">
          <cell r="G29">
            <v>1.4739668659952441</v>
          </cell>
        </row>
      </sheetData>
      <sheetData sheetId="461">
        <row r="29">
          <cell r="I29">
            <v>3358.9571999999998</v>
          </cell>
        </row>
      </sheetData>
      <sheetData sheetId="462"/>
      <sheetData sheetId="463">
        <row r="2">
          <cell r="K2">
            <v>1</v>
          </cell>
        </row>
      </sheetData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5">
          <cell r="L15">
            <v>1.327</v>
          </cell>
        </row>
      </sheetData>
      <sheetData sheetId="518"/>
      <sheetData sheetId="519">
        <row r="29">
          <cell r="G29">
            <v>1.4739668659952441</v>
          </cell>
        </row>
      </sheetData>
      <sheetData sheetId="520">
        <row r="29">
          <cell r="I29">
            <v>3358.9571999999998</v>
          </cell>
        </row>
      </sheetData>
      <sheetData sheetId="521"/>
      <sheetData sheetId="522">
        <row r="2">
          <cell r="K2">
            <v>1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>
        <row r="15">
          <cell r="L15">
            <v>1.327</v>
          </cell>
        </row>
      </sheetData>
      <sheetData sheetId="577"/>
      <sheetData sheetId="578">
        <row r="29">
          <cell r="G29">
            <v>1.4739668659952441</v>
          </cell>
        </row>
      </sheetData>
      <sheetData sheetId="579">
        <row r="29">
          <cell r="I29">
            <v>3358.9571999999998</v>
          </cell>
        </row>
      </sheetData>
      <sheetData sheetId="580"/>
      <sheetData sheetId="581">
        <row r="2">
          <cell r="K2">
            <v>1</v>
          </cell>
        </row>
      </sheetData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>
        <row r="15">
          <cell r="L15">
            <v>1.327</v>
          </cell>
        </row>
      </sheetData>
      <sheetData sheetId="636"/>
      <sheetData sheetId="637">
        <row r="29">
          <cell r="G29">
            <v>1.4739668659952441</v>
          </cell>
        </row>
      </sheetData>
      <sheetData sheetId="638">
        <row r="29">
          <cell r="I29">
            <v>3358.9571999999998</v>
          </cell>
        </row>
      </sheetData>
      <sheetData sheetId="639"/>
      <sheetData sheetId="640">
        <row r="2">
          <cell r="K2">
            <v>1</v>
          </cell>
        </row>
      </sheetData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>
        <row r="15">
          <cell r="L15">
            <v>1.327</v>
          </cell>
        </row>
      </sheetData>
      <sheetData sheetId="695"/>
      <sheetData sheetId="696">
        <row r="29">
          <cell r="G29">
            <v>1.4739668659952441</v>
          </cell>
        </row>
      </sheetData>
      <sheetData sheetId="697">
        <row r="29">
          <cell r="I29">
            <v>3358.9571999999998</v>
          </cell>
        </row>
      </sheetData>
      <sheetData sheetId="698"/>
      <sheetData sheetId="699">
        <row r="2">
          <cell r="K2">
            <v>1</v>
          </cell>
        </row>
      </sheetData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>
        <row r="15">
          <cell r="L15">
            <v>1.327</v>
          </cell>
        </row>
      </sheetData>
      <sheetData sheetId="754"/>
      <sheetData sheetId="755">
        <row r="29">
          <cell r="G29">
            <v>1.4739668659952441</v>
          </cell>
        </row>
      </sheetData>
      <sheetData sheetId="756">
        <row r="29">
          <cell r="I29">
            <v>3358.9571999999998</v>
          </cell>
        </row>
      </sheetData>
      <sheetData sheetId="757"/>
      <sheetData sheetId="758">
        <row r="2">
          <cell r="K2">
            <v>1</v>
          </cell>
        </row>
      </sheetData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>
        <row r="15">
          <cell r="L15">
            <v>1.327</v>
          </cell>
        </row>
      </sheetData>
      <sheetData sheetId="814"/>
      <sheetData sheetId="815">
        <row r="29">
          <cell r="G29">
            <v>1.4739668659952441</v>
          </cell>
        </row>
      </sheetData>
      <sheetData sheetId="816">
        <row r="29">
          <cell r="I29">
            <v>3358.9571999999998</v>
          </cell>
        </row>
      </sheetData>
      <sheetData sheetId="817"/>
      <sheetData sheetId="818">
        <row r="2">
          <cell r="K2">
            <v>1</v>
          </cell>
        </row>
      </sheetData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>
        <row r="15">
          <cell r="L15">
            <v>1.327</v>
          </cell>
        </row>
      </sheetData>
      <sheetData sheetId="873"/>
      <sheetData sheetId="874">
        <row r="29">
          <cell r="G29">
            <v>1.4739668659952441</v>
          </cell>
        </row>
      </sheetData>
      <sheetData sheetId="875">
        <row r="29">
          <cell r="I29">
            <v>3358.9571999999998</v>
          </cell>
        </row>
      </sheetData>
      <sheetData sheetId="876"/>
      <sheetData sheetId="877">
        <row r="2">
          <cell r="K2">
            <v>1</v>
          </cell>
        </row>
      </sheetData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>
        <row r="15">
          <cell r="L15">
            <v>1.327</v>
          </cell>
        </row>
      </sheetData>
      <sheetData sheetId="932"/>
      <sheetData sheetId="933">
        <row r="29">
          <cell r="G29">
            <v>1.4739668659952441</v>
          </cell>
        </row>
      </sheetData>
      <sheetData sheetId="934">
        <row r="29">
          <cell r="I29">
            <v>3358.9571999999998</v>
          </cell>
        </row>
      </sheetData>
      <sheetData sheetId="935"/>
      <sheetData sheetId="936">
        <row r="2">
          <cell r="K2">
            <v>1</v>
          </cell>
        </row>
      </sheetData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>
        <row r="15">
          <cell r="L15">
            <v>1.327</v>
          </cell>
        </row>
      </sheetData>
      <sheetData sheetId="995"/>
      <sheetData sheetId="996">
        <row r="29">
          <cell r="G29">
            <v>1.4739668659952441</v>
          </cell>
        </row>
      </sheetData>
      <sheetData sheetId="997">
        <row r="29">
          <cell r="I29">
            <v>3358.9571999999998</v>
          </cell>
        </row>
      </sheetData>
      <sheetData sheetId="998"/>
      <sheetData sheetId="999">
        <row r="2">
          <cell r="K2">
            <v>1</v>
          </cell>
        </row>
      </sheetData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>
        <row r="15">
          <cell r="L15">
            <v>1.327</v>
          </cell>
        </row>
      </sheetData>
      <sheetData sheetId="1054"/>
      <sheetData sheetId="1055">
        <row r="29">
          <cell r="G29">
            <v>1.4739668659952441</v>
          </cell>
        </row>
      </sheetData>
      <sheetData sheetId="1056">
        <row r="29">
          <cell r="I29">
            <v>3358.9571999999998</v>
          </cell>
        </row>
      </sheetData>
      <sheetData sheetId="1057"/>
      <sheetData sheetId="1058">
        <row r="2">
          <cell r="K2">
            <v>1</v>
          </cell>
        </row>
      </sheetData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>
        <row r="15">
          <cell r="L15">
            <v>1.327</v>
          </cell>
        </row>
      </sheetData>
      <sheetData sheetId="1117"/>
      <sheetData sheetId="1118">
        <row r="29">
          <cell r="G29">
            <v>1.4739668659952441</v>
          </cell>
        </row>
      </sheetData>
      <sheetData sheetId="1119">
        <row r="29">
          <cell r="I29">
            <v>3358.9571999999998</v>
          </cell>
        </row>
      </sheetData>
      <sheetData sheetId="1120"/>
      <sheetData sheetId="1121">
        <row r="2">
          <cell r="K2">
            <v>1</v>
          </cell>
        </row>
      </sheetData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 refreshError="1"/>
      <sheetData sheetId="113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lastbau "/>
      <sheetName val="Insumos"/>
      <sheetName val="Análisis"/>
      <sheetName val="HOTEL SUNSCAPE EDF. I"/>
      <sheetName val="Hormigones Bavaro"/>
      <sheetName val="Parte Electrica"/>
      <sheetName val="Arcos"/>
      <sheetName val="Cronograma"/>
      <sheetName val="Listado Equipos a utilizar"/>
      <sheetName val="INS"/>
      <sheetName val="HORM. Y MORTEROS."/>
      <sheetName val="SALARIOS"/>
      <sheetName val="Desembolso de Caja"/>
      <sheetName val="Materiales"/>
      <sheetName val="Analisis"/>
    </sheetNames>
    <sheetDataSet>
      <sheetData sheetId="0"/>
      <sheetData sheetId="1" refreshError="1"/>
      <sheetData sheetId="2">
        <row r="261">
          <cell r="D261">
            <v>8760.1070946448017</v>
          </cell>
        </row>
        <row r="525">
          <cell r="D525">
            <v>6325.6686946448008</v>
          </cell>
        </row>
        <row r="1164">
          <cell r="D1164">
            <v>51.690176000000001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 Hotel Sunscape "/>
      <sheetName val="Presentacion Hotel Sunscape (2)"/>
      <sheetName val="Resumen Hotel Sunscape II"/>
      <sheetName val="LOBBY Y AREA DE OFICINAS"/>
      <sheetName val="BAR DE LOBBY"/>
      <sheetName val="AREA DE ESPECTACULOS"/>
      <sheetName val="COMEDOR RESTAURANT"/>
      <sheetName val="MODULO DE COCINA"/>
      <sheetName val="EXPLORERS CLUB"/>
      <sheetName val="RESTAURANT DE PLAYA"/>
      <sheetName val="CENTRO SPA Y GIMNASIO"/>
      <sheetName val="EDIF. VEST. Y OFICINAS DE PERS."/>
      <sheetName val="PISCINAS"/>
      <sheetName val="PALAPAS DEPORTES ACUATICOS"/>
      <sheetName val="EDIFICIO DE PERSONAL"/>
      <sheetName val="PALAPA WET BAR"/>
      <sheetName val="PALAPA BAR"/>
      <sheetName val="EDIFICIO DE EMPLEADOS I"/>
      <sheetName val="EDIFICIO DE EMPLEADOS II"/>
      <sheetName val="LAVANDERIA"/>
      <sheetName val="PALAPAS DEPORTES"/>
      <sheetName val="PALAPA WC Y TOALLAS"/>
      <sheetName val="TEMPLETE DE BODAS"/>
      <sheetName val="COFEE BAR"/>
      <sheetName val="AREAS EXT CAMINOSY CALLES HOTEL"/>
      <sheetName val="CANCHA DE FUBOLITO"/>
      <sheetName val="CANCHA DE TENNIS"/>
      <sheetName val="CASETA GUARDIAN"/>
      <sheetName val="CISTERNA"/>
      <sheetName val="Insumos"/>
      <sheetName val="Análisis"/>
      <sheetName val="Muros Interiores h=2.8 m "/>
      <sheetName val="Hormigones Bavaro"/>
      <sheetName val="Listado Equipos a utiliz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65">
          <cell r="C65">
            <v>3449.4880000000003</v>
          </cell>
        </row>
      </sheetData>
      <sheetData sheetId="28">
        <row r="163">
          <cell r="D163">
            <v>4173.9325396235208</v>
          </cell>
        </row>
      </sheetData>
      <sheetData sheetId="29">
        <row r="65">
          <cell r="C65">
            <v>3449.4880000000003</v>
          </cell>
        </row>
        <row r="207">
          <cell r="C207">
            <v>307.06319702602235</v>
          </cell>
        </row>
      </sheetData>
      <sheetData sheetId="30">
        <row r="163">
          <cell r="D163">
            <v>4173.9325396235208</v>
          </cell>
        </row>
        <row r="207">
          <cell r="D207">
            <v>1956.0864615839996</v>
          </cell>
        </row>
        <row r="242">
          <cell r="D242">
            <v>303.18600521235203</v>
          </cell>
        </row>
        <row r="324">
          <cell r="D324">
            <v>10743.444821990295</v>
          </cell>
        </row>
        <row r="345">
          <cell r="D345">
            <v>8896.8764318970934</v>
          </cell>
        </row>
        <row r="503">
          <cell r="D503">
            <v>3374.4886690559997</v>
          </cell>
        </row>
        <row r="557">
          <cell r="D557">
            <v>261.37686356797445</v>
          </cell>
        </row>
        <row r="624">
          <cell r="D624">
            <v>7246.458215866026</v>
          </cell>
        </row>
        <row r="653">
          <cell r="D653">
            <v>6874.6497891993595</v>
          </cell>
        </row>
        <row r="1042">
          <cell r="D1042">
            <v>24.834825970240004</v>
          </cell>
        </row>
        <row r="1256">
          <cell r="D1256">
            <v>589.12297128</v>
          </cell>
        </row>
        <row r="1266">
          <cell r="D1266">
            <v>72.449601096799995</v>
          </cell>
        </row>
        <row r="1340">
          <cell r="D1340">
            <v>353.10569752513288</v>
          </cell>
        </row>
        <row r="1549">
          <cell r="D1549">
            <v>51.690176000000001</v>
          </cell>
        </row>
        <row r="1556">
          <cell r="D1556">
            <v>79.600000000000009</v>
          </cell>
        </row>
      </sheetData>
      <sheetData sheetId="31"/>
      <sheetData sheetId="32"/>
      <sheetData sheetId="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lastbau "/>
      <sheetName val="Plafond Sheetrock "/>
      <sheetName val="Plafond Sheetrock2"/>
      <sheetName val="Plafond Sheetrock suspendido"/>
      <sheetName val="Plafond Sheetrock susp. Antihum"/>
      <sheetName val="Hormigones Bavaro"/>
      <sheetName val="Arcos"/>
      <sheetName val="Insumos"/>
      <sheetName val="Análisis"/>
      <sheetName val="Hoja Presentacion "/>
      <sheetName val="Resumen Club de Playa"/>
      <sheetName val="palapabarpiscina"/>
      <sheetName val="palapatoallas"/>
      <sheetName val="FORJADO SANT. REST. DE PLAYA "/>
      <sheetName val="RESTAURANT DE PLAYA"/>
      <sheetName val="PALAPA SNACK BAR"/>
      <sheetName val="PALAPA"/>
      <sheetName val="PASARELAS PALAPA SNACK BAR"/>
      <sheetName val="PASARELAS PALAPA (DOBLES)"/>
      <sheetName val="Cuarto maquina y tanque"/>
      <sheetName val="BAÑOS INTERIORES"/>
      <sheetName val="EXTERIORES CLUB DE PLAYA"/>
      <sheetName val="ESTIMADO COCINA"/>
      <sheetName val="equipos piscina"/>
      <sheetName val="P.I.E.Rest. Playa y Pisc.Bar 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92">
          <cell r="D192">
            <v>4262.3431656800003</v>
          </cell>
        </row>
        <row r="200">
          <cell r="D200">
            <v>3629.3421656800001</v>
          </cell>
        </row>
        <row r="729">
          <cell r="D729">
            <v>6101.5641656799999</v>
          </cell>
        </row>
        <row r="1278">
          <cell r="D1278">
            <v>453.35550609000006</v>
          </cell>
        </row>
        <row r="1293">
          <cell r="D1293">
            <v>226.52595108666665</v>
          </cell>
        </row>
        <row r="1304">
          <cell r="D1304">
            <v>385.28506635666668</v>
          </cell>
        </row>
        <row r="1314">
          <cell r="D1314">
            <v>1091.3609376166667</v>
          </cell>
        </row>
        <row r="1324">
          <cell r="D1324">
            <v>991.92152743666668</v>
          </cell>
        </row>
        <row r="1334">
          <cell r="D1334">
            <v>892.4821172566667</v>
          </cell>
        </row>
        <row r="1344">
          <cell r="D1344">
            <v>693.60329689666662</v>
          </cell>
        </row>
        <row r="1354">
          <cell r="D1354">
            <v>589.16388671666675</v>
          </cell>
        </row>
        <row r="1562">
          <cell r="D1562">
            <v>75.459999999999994</v>
          </cell>
        </row>
        <row r="1570">
          <cell r="D1570">
            <v>204.21084000000002</v>
          </cell>
        </row>
        <row r="1625">
          <cell r="D1625">
            <v>1624.9403733333334</v>
          </cell>
        </row>
        <row r="1633">
          <cell r="D1633">
            <v>596.58149475465325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DESCRIPCION"/>
      <sheetName val="Muros Interiores h=2.8 m "/>
      <sheetName val="MurosInt.h=2.8 m U C con plycem"/>
      <sheetName val="MurosInt.h=2.8 m Plycem 2 lados"/>
      <sheetName val="Plafond Sheetrock"/>
      <sheetName val="Cornisa de 2 pie"/>
      <sheetName val="Factura (813)"/>
      <sheetName val="Cornisa de 2.62 pie"/>
      <sheetName val="Volumetria piso 16"/>
      <sheetName val="Hoja de calculo Recubrimiento"/>
      <sheetName val="Calculo Metales NIVEL 17"/>
      <sheetName val="Análisis"/>
      <sheetName val="Analisis"/>
      <sheetName val="Ana.precios un"/>
    </sheetNames>
    <sheetDataSet>
      <sheetData sheetId="0">
        <row r="30">
          <cell r="L30">
            <v>6.7</v>
          </cell>
        </row>
      </sheetData>
      <sheetData sheetId="1"/>
      <sheetData sheetId="2">
        <row r="64">
          <cell r="E64">
            <v>490.21498365499457</v>
          </cell>
        </row>
      </sheetData>
      <sheetData sheetId="3">
        <row r="64">
          <cell r="E64">
            <v>659.64462033685038</v>
          </cell>
        </row>
      </sheetData>
      <sheetData sheetId="4">
        <row r="64">
          <cell r="E64">
            <v>828.71794233657636</v>
          </cell>
        </row>
      </sheetData>
      <sheetData sheetId="5">
        <row r="54">
          <cell r="E54">
            <v>281.22417445913197</v>
          </cell>
        </row>
      </sheetData>
      <sheetData sheetId="6">
        <row r="60">
          <cell r="E60">
            <v>512.8477123357377</v>
          </cell>
        </row>
      </sheetData>
      <sheetData sheetId="7"/>
      <sheetData sheetId="8">
        <row r="60">
          <cell r="E60">
            <v>519.29974515533274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DENDA"/>
      <sheetName val="CADRO EXPLICATIVO"/>
      <sheetName val="Módulo1"/>
      <sheetName val="Analisis Unitarios"/>
      <sheetName val="Cornisa de 2.62 pie"/>
      <sheetName val="Cornisa de 2 pie"/>
      <sheetName val="Muros Interiores h=2.8 m "/>
      <sheetName val="MurosInt.h=2.8 m Plycem 2 lados"/>
      <sheetName val="MurosInt.h=2.8 m U C con plycem"/>
      <sheetName val="Plafond Sheetrock"/>
      <sheetName val="INS"/>
      <sheetName val="CADRO_EXPLICATIVO"/>
      <sheetName val="Cornisa_de_2_62_pie"/>
      <sheetName val="Cornisa_de_2_pie"/>
      <sheetName val="Muros_Interiores_h=2_8_m_"/>
      <sheetName val="MurosInt_h=2_8_m_Plycem_2_lados"/>
      <sheetName val="MurosInt_h=2_8_m_U_C_con_plycem"/>
      <sheetName val="Plafond_Sheetrock"/>
      <sheetName val="Analisis_Unitarios"/>
      <sheetName val="CADRO_EXPLICATIVO1"/>
      <sheetName val="Cornisa_de_2_62_pie1"/>
      <sheetName val="Cornisa_de_2_pie1"/>
      <sheetName val="Muros_Interiores_h=2_8_m_1"/>
      <sheetName val="MurosInt_h=2_8_m_Plycem_2_lado1"/>
      <sheetName val="MurosInt_h=2_8_m_U_C_con_plyce1"/>
      <sheetName val="Plafond_Sheetrock1"/>
      <sheetName val="Analisis_Unitarios1"/>
      <sheetName val="CADRO_EXPLICATIVO2"/>
      <sheetName val="Cornisa_de_2_62_pie2"/>
      <sheetName val="Cornisa_de_2_pie2"/>
      <sheetName val="Muros_Interiores_h=2_8_m_2"/>
      <sheetName val="MurosInt_h=2_8_m_Plycem_2_lado2"/>
      <sheetName val="MurosInt_h=2_8_m_U_C_con_plyce2"/>
      <sheetName val="Plafond_Sheetrock2"/>
      <sheetName val="Analisis_Unitarios2"/>
      <sheetName val="CADRO_EXPLICATIVO3"/>
      <sheetName val="Cornisa_de_2_62_pie3"/>
      <sheetName val="Cornisa_de_2_pie3"/>
      <sheetName val="Muros_Interiores_h=2_8_m_3"/>
      <sheetName val="MurosInt_h=2_8_m_Plycem_2_lado3"/>
      <sheetName val="MurosInt_h=2_8_m_U_C_con_plyce3"/>
      <sheetName val="Plafond_Sheetrock3"/>
      <sheetName val="Analisis_Unitarios3"/>
      <sheetName val="CADRO_EXPLICATIVO4"/>
      <sheetName val="Cornisa_de_2_62_pie4"/>
      <sheetName val="Cornisa_de_2_pie4"/>
      <sheetName val="Muros_Interiores_h=2_8_m_4"/>
      <sheetName val="MurosInt_h=2_8_m_Plycem_2_lado4"/>
      <sheetName val="MurosInt_h=2_8_m_U_C_con_plyce4"/>
      <sheetName val="Plafond_Sheetrock4"/>
      <sheetName val="Analisis_Unitarios4"/>
      <sheetName val="CADRO_EXPLICATIVO5"/>
      <sheetName val="Cornisa_de_2_62_pie5"/>
      <sheetName val="Cornisa_de_2_pie5"/>
      <sheetName val="Muros_Interiores_h=2_8_m_5"/>
      <sheetName val="MurosInt_h=2_8_m_Plycem_2_lado5"/>
      <sheetName val="MurosInt_h=2_8_m_U_C_con_plyce5"/>
      <sheetName val="Plafond_Sheetrock5"/>
      <sheetName val="Analisis_Unitarios5"/>
      <sheetName val="Desembolso de Caja"/>
      <sheetName val="Análisis"/>
      <sheetName val="MATERIALES"/>
      <sheetName val="FREDDY"/>
      <sheetName val="CADRO_EXPLICATIVO6"/>
      <sheetName val="Cornisa_de_2_62_pie6"/>
      <sheetName val="Cornisa_de_2_pie6"/>
      <sheetName val="Muros_Interiores_h=2_8_m_6"/>
      <sheetName val="MurosInt_h=2_8_m_Plycem_2_lado6"/>
      <sheetName val="MurosInt_h=2_8_m_U_C_con_plyce6"/>
      <sheetName val="Plafond_Sheetrock6"/>
      <sheetName val="Analisis_Unitarios6"/>
      <sheetName val="Desembolso_de_Caja"/>
      <sheetName val="CADRO_EXPLICATIVO7"/>
      <sheetName val="Cornisa_de_2_62_pie7"/>
      <sheetName val="Cornisa_de_2_pie7"/>
      <sheetName val="Muros_Interiores_h=2_8_m_7"/>
      <sheetName val="MurosInt_h=2_8_m_Plycem_2_lado7"/>
      <sheetName val="MurosInt_h=2_8_m_U_C_con_plyce7"/>
      <sheetName val="Plafond_Sheetrock7"/>
      <sheetName val="Analisis_Unitarios7"/>
      <sheetName val="Desembolso_de_Caja1"/>
      <sheetName val="CADRO_EXPLICATIVO8"/>
      <sheetName val="Cornisa_de_2_62_pie8"/>
      <sheetName val="Cornisa_de_2_pie8"/>
      <sheetName val="Muros_Interiores_h=2_8_m_8"/>
      <sheetName val="MurosInt_h=2_8_m_Plycem_2_lado8"/>
      <sheetName val="MurosInt_h=2_8_m_U_C_con_plyce8"/>
      <sheetName val="Plafond_Sheetrock8"/>
      <sheetName val="Analisis_Unitarios8"/>
      <sheetName val="Desembolso_de_Caja2"/>
      <sheetName val="CADRO_EXPLICATIVO9"/>
      <sheetName val="Cornisa_de_2_62_pie9"/>
      <sheetName val="Cornisa_de_2_pie9"/>
      <sheetName val="Muros_Interiores_h=2_8_m_9"/>
      <sheetName val="MurosInt_h=2_8_m_Plycem_2_lado9"/>
      <sheetName val="MurosInt_h=2_8_m_U_C_con_plyce9"/>
      <sheetName val="Plafond_Sheetrock9"/>
      <sheetName val="Analisis_Unitarios9"/>
      <sheetName val="Desembolso_de_Caja3"/>
      <sheetName val="CADRO_EXPLICATIVO10"/>
      <sheetName val="Cornisa_de_2_62_pie10"/>
      <sheetName val="Cornisa_de_2_pie10"/>
      <sheetName val="Muros_Interiores_h=2_8_m_10"/>
      <sheetName val="MurosInt_h=2_8_m_Plycem_2_lad10"/>
      <sheetName val="MurosInt_h=2_8_m_U_C_con_plyc10"/>
      <sheetName val="Plafond_Sheetrock10"/>
      <sheetName val="Analisis_Unitarios10"/>
      <sheetName val="Desembolso_de_Caja4"/>
      <sheetName val="CADRO_EXPLICATIVO12"/>
      <sheetName val="Cornisa_de_2_62_pie12"/>
      <sheetName val="Cornisa_de_2_pie12"/>
      <sheetName val="Muros_Interiores_h=2_8_m_12"/>
      <sheetName val="MurosInt_h=2_8_m_Plycem_2_lad12"/>
      <sheetName val="MurosInt_h=2_8_m_U_C_con_plyc12"/>
      <sheetName val="Plafond_Sheetrock12"/>
      <sheetName val="Analisis_Unitarios12"/>
      <sheetName val="Desembolso_de_Caja6"/>
      <sheetName val="CADRO_EXPLICATIVO11"/>
      <sheetName val="Cornisa_de_2_62_pie11"/>
      <sheetName val="Cornisa_de_2_pie11"/>
      <sheetName val="Muros_Interiores_h=2_8_m_11"/>
      <sheetName val="MurosInt_h=2_8_m_Plycem_2_lad11"/>
      <sheetName val="MurosInt_h=2_8_m_U_C_con_plyc11"/>
      <sheetName val="Plafond_Sheetrock11"/>
      <sheetName val="Analisis_Unitarios11"/>
      <sheetName val="Desembolso_de_Caja5"/>
      <sheetName val="CADRO_EXPLICATIVO13"/>
      <sheetName val="Cornisa_de_2_62_pie13"/>
      <sheetName val="Cornisa_de_2_pie13"/>
      <sheetName val="Muros_Interiores_h=2_8_m_13"/>
      <sheetName val="MurosInt_h=2_8_m_Plycem_2_lad13"/>
      <sheetName val="MurosInt_h=2_8_m_U_C_con_plyc13"/>
      <sheetName val="Plafond_Sheetrock13"/>
      <sheetName val="Analisis_Unitarios13"/>
      <sheetName val="Desembolso_de_Caja7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mayasa"/>
      <sheetName val="Villa Hermosa"/>
      <sheetName val="San Pedro-Romana"/>
      <sheetName val="RESUMEN ROMANA"/>
      <sheetName val="analisis"/>
      <sheetName val="tarifa equipo"/>
      <sheetName val="lista de materiales"/>
      <sheetName val="M.O.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Senalizacion"/>
      <sheetName val="A"/>
      <sheetName val="ANALISIS_STO_DGO"/>
      <sheetName val="PRES__BOCA_NUEVA"/>
      <sheetName val="CONTRARO_SEÑALIZACIONES"/>
      <sheetName val="ANALISIS_STO_DGO1"/>
      <sheetName val="PRES__BOCA_NUEVA1"/>
      <sheetName val="CONTRARO_SEÑALIZACIONES1"/>
      <sheetName val="Presup"/>
      <sheetName val="EDIFICIO COUNTERS"/>
      <sheetName val="LISTADO INSUMOS DEL 2000"/>
      <sheetName val="Presup."/>
      <sheetName val="ANALISIS_STO_DGO2"/>
      <sheetName val="PRES__BOCA_NUEVA2"/>
      <sheetName val="CONTRARO_SEÑALIZACIONES2"/>
      <sheetName val="EDIFICIO_COUNTERS"/>
      <sheetName val="LISTADO_INSUMOS_DEL_2000"/>
      <sheetName val="Presup_"/>
      <sheetName val="ANALISIS_STO_DGO3"/>
      <sheetName val="PRES__BOCA_NUEVA3"/>
      <sheetName val="CONTRARO_SEÑALIZACIONES3"/>
      <sheetName val="EDIFICIO_COUNTERS1"/>
      <sheetName val="LISTADO_INSUMOS_DEL_20001"/>
      <sheetName val="Presup_1"/>
      <sheetName val="Resumen Precio Equipos"/>
      <sheetName val="O.M. y Salarios"/>
      <sheetName val="Materiales"/>
      <sheetName val="PRESUP. HOSPIT. VERON"/>
      <sheetName val="Insumos"/>
      <sheetName val="Análisis de Precios"/>
      <sheetName val="Resumen"/>
      <sheetName val="Planilla &lt;ENM#5&gt;"/>
      <sheetName val="Resumen Reducciones"/>
      <sheetName val="Planilla..."/>
      <sheetName val="Planilla"/>
      <sheetName val="Amortización"/>
      <sheetName val="Estudios y Diseños"/>
      <sheetName val="&lt;T-0&gt;Sop.Estudios.y.Diseños"/>
      <sheetName val="Otros Indirectos"/>
      <sheetName val="(1)-Trab.Gen"/>
      <sheetName val="1.01"/>
      <sheetName val="1.02"/>
      <sheetName val="1.03"/>
      <sheetName val="1.04"/>
      <sheetName val="1.05"/>
      <sheetName val="(2)-Mov.Tierra"/>
      <sheetName val="2.01"/>
      <sheetName val="2.02"/>
      <sheetName val="2.03"/>
      <sheetName val="&lt;T-1&gt;Sop.Alambradas"/>
      <sheetName val="100.01"/>
      <sheetName val="2.06"/>
      <sheetName val="2.07"/>
      <sheetName val="2.09"/>
      <sheetName val="&lt;T-3&gt;Sop.Exc.Inservible.&amp;.NClas"/>
      <sheetName val="2.10"/>
      <sheetName val="2.11"/>
      <sheetName val="2.12@2.14-116.03"/>
      <sheetName val="Rutas.Acarreo"/>
      <sheetName val="2.15"/>
      <sheetName val="2.16"/>
      <sheetName val="2.17"/>
      <sheetName val="2.18"/>
      <sheetName val="&lt;T-4&gt;Sop.Relleno-(Previo)"/>
      <sheetName val="&lt;T-4&gt;Sop.Relleno-(Acumulado)"/>
      <sheetName val="ajustes de reporte relleno"/>
      <sheetName val="&lt;T-4&gt;Sop.Relleno-(Periodo)"/>
      <sheetName val="&lt;T-5&gt;Sop.Pedraplén"/>
      <sheetName val="2.19"/>
      <sheetName val="2.22"/>
      <sheetName val="PN-2.04"/>
      <sheetName val="&lt;T-7&gt;Sop.Perfilado&amp;Grama"/>
      <sheetName val="2.24"/>
      <sheetName val="2.36"/>
      <sheetName val="Mejoramiento Fundación"/>
      <sheetName val="116.01"/>
      <sheetName val="116.02"/>
      <sheetName val="&lt;T-14&gt;Estabilización.Cal"/>
      <sheetName val="&lt;T-15&gt;Estabilización.Cemento"/>
      <sheetName val="PN-2.06"/>
      <sheetName val="Interferencias-Tuberías"/>
      <sheetName val="128.01"/>
      <sheetName val="&lt;Presup&gt;Tubería.Yuca"/>
      <sheetName val="139.01"/>
      <sheetName val="&lt;Presup&gt;Tub.Haras.Nacionales"/>
      <sheetName val="184.01"/>
      <sheetName val="&lt;Presup&gt;Tubería.Mata.Gorda"/>
      <sheetName val="184.02"/>
      <sheetName val="&lt;Presup&gt;Tubería.El.Aguacate"/>
      <sheetName val="184.03"/>
      <sheetName val="&lt;Presup&gt;Tubería.La.Victoria"/>
      <sheetName val="139.02"/>
      <sheetName val="&lt;Presup&gt;Tubería.Juan.Tomás"/>
      <sheetName val="161.01"/>
      <sheetName val="&lt;Presup&gt;Tubería.Mal.Nombre"/>
      <sheetName val="PN-2.01"/>
      <sheetName val="&lt;Presup&gt;Tubería.Varios.Trabajos"/>
      <sheetName val="(3)-Drenaje"/>
      <sheetName val="Cunetas"/>
      <sheetName val="3.1.02"/>
      <sheetName val="3.1.03"/>
      <sheetName val="150.01"/>
      <sheetName val="150.02"/>
      <sheetName val="162.01"/>
      <sheetName val="Drenaje Subterraneo"/>
      <sheetName val="3.3.01"/>
      <sheetName val="3.3.02"/>
      <sheetName val="Alc.Cajón"/>
      <sheetName val="100.02"/>
      <sheetName val="3.4.1.01"/>
      <sheetName val="3.4.1.02"/>
      <sheetName val="3.4.1.03"/>
      <sheetName val="3.4.1.04"/>
      <sheetName val="3.4.1.05"/>
      <sheetName val="3.4.1.06"/>
      <sheetName val="3.4.1.07"/>
      <sheetName val="3.4.1.08"/>
      <sheetName val="3.4.1.09"/>
      <sheetName val="3.4.1.10"/>
      <sheetName val="3.4.1.11"/>
      <sheetName val="3.4.1.12"/>
      <sheetName val="101.01"/>
      <sheetName val="3.4.1.16"/>
      <sheetName val="3.4.1.17"/>
      <sheetName val="Alc.Tubular"/>
      <sheetName val="3.4.2.01"/>
      <sheetName val="3.4.2.03"/>
      <sheetName val="3.4.2.04"/>
      <sheetName val="3.4.2.06"/>
      <sheetName val="3.4.2.07"/>
      <sheetName val="3.4.2.08"/>
      <sheetName val="3.4.2.09"/>
      <sheetName val="3.4.2.10"/>
      <sheetName val="3.4.2.11"/>
      <sheetName val="3.4.2.12"/>
      <sheetName val="&lt;T-6&gt;Sop.Exc.Rell.Estr.Alcant."/>
      <sheetName val="Colectores"/>
      <sheetName val="119.01"/>
      <sheetName val="119.02"/>
      <sheetName val="119.03"/>
      <sheetName val="119.04"/>
      <sheetName val="119.05"/>
      <sheetName val="119.06"/>
      <sheetName val="119.07"/>
      <sheetName val="119.08"/>
      <sheetName val="119.09"/>
      <sheetName val="129.01"/>
      <sheetName val="&lt;T-8&gt;Sop.Acero.Alcantarillas"/>
      <sheetName val="(4)-Estructuras"/>
      <sheetName val="(Puente)-Mal Nombre"/>
      <sheetName val="4.1.1.01"/>
      <sheetName val="4.1.1.04"/>
      <sheetName val="4.1.1.06"/>
      <sheetName val="4.1.1.08"/>
      <sheetName val="104.01"/>
      <sheetName val="104.02"/>
      <sheetName val="4.1.1.9"/>
      <sheetName val="4.1.1.10"/>
      <sheetName val="4.1.1.11"/>
      <sheetName val="4.1.1.12"/>
      <sheetName val="4.1.1.14"/>
      <sheetName val="4.1.1.15"/>
      <sheetName val="4.1.1.16"/>
      <sheetName val="4.1.1.18"/>
      <sheetName val="4.1.1.21"/>
      <sheetName val="130.01"/>
      <sheetName val="4.1.1.22"/>
      <sheetName val="4.1.1.25"/>
      <sheetName val="4.1.1.26"/>
      <sheetName val="120.01"/>
      <sheetName val="104.03"/>
      <sheetName val="4.1.4.04"/>
      <sheetName val="102.01"/>
      <sheetName val="102.02"/>
      <sheetName val="102.03"/>
      <sheetName val="102.04"/>
      <sheetName val="102.05"/>
      <sheetName val="4.1.4.06"/>
      <sheetName val="4.1.4.08"/>
      <sheetName val="4.1.4.09"/>
      <sheetName val="4.1.4.11"/>
      <sheetName val="4.1.4.18"/>
      <sheetName val="(Puente)-Dajao"/>
      <sheetName val="4.1.4.25"/>
      <sheetName val="106.02"/>
      <sheetName val="113.01"/>
      <sheetName val="113.02"/>
      <sheetName val="113.03"/>
      <sheetName val="106.01"/>
      <sheetName val="121.01"/>
      <sheetName val="121.02"/>
      <sheetName val="131.01"/>
      <sheetName val="131.02"/>
      <sheetName val="140.01"/>
      <sheetName val="140.02"/>
      <sheetName val="145.01"/>
      <sheetName val="145.02"/>
      <sheetName val="145.03"/>
      <sheetName val="145.04"/>
      <sheetName val="145.05"/>
      <sheetName val="163.01"/>
      <sheetName val="(Puente)-Haras Nacionales"/>
      <sheetName val="PN-4.2.2.02"/>
      <sheetName val="151.01"/>
      <sheetName val="4.2.2.02"/>
      <sheetName val="4.2.2.03"/>
      <sheetName val="4.2.2.04"/>
      <sheetName val="4.2.2.10"/>
      <sheetName val="151.02"/>
      <sheetName val="4.2.2.11"/>
      <sheetName val="4.2.2.12"/>
      <sheetName val="4.2.2.13"/>
      <sheetName val="103.01"/>
      <sheetName val="103.02"/>
      <sheetName val="103.03"/>
      <sheetName val="103.04"/>
      <sheetName val="105.01"/>
      <sheetName val="105.02"/>
      <sheetName val="105.03"/>
      <sheetName val="4.2.2.15 "/>
      <sheetName val="4.2.2.16"/>
      <sheetName val="4.2.2.17"/>
      <sheetName val="108.01"/>
      <sheetName val="108.02"/>
      <sheetName val="108.03"/>
      <sheetName val="111.01"/>
      <sheetName val="111.02"/>
      <sheetName val="111.03"/>
      <sheetName val="111.04"/>
      <sheetName val="114.01"/>
      <sheetName val="122.01"/>
      <sheetName val="141.01"/>
      <sheetName val="141.02"/>
      <sheetName val="141.03"/>
      <sheetName val="132.01"/>
      <sheetName val="132.02"/>
      <sheetName val="zapata bordillo-haras"/>
      <sheetName val="(Puente)-Yuca"/>
      <sheetName val="4.1.3.04"/>
      <sheetName val="4.1.3.06"/>
      <sheetName val="4.1.3.07"/>
      <sheetName val="4.1.3.08"/>
      <sheetName val="4.1.3.09"/>
      <sheetName val="112.01"/>
      <sheetName val="112.02"/>
      <sheetName val="112.03"/>
      <sheetName val="112.04"/>
      <sheetName val="112.05"/>
      <sheetName val="112.06"/>
      <sheetName val="112.07"/>
      <sheetName val="4.1.3.01"/>
      <sheetName val="4.1.3.18"/>
      <sheetName val="4.1.3.25"/>
      <sheetName val="123.01"/>
      <sheetName val="123.02"/>
      <sheetName val="123.03"/>
      <sheetName val="133.01"/>
      <sheetName val="142.01"/>
      <sheetName val="142.02"/>
      <sheetName val="146.01"/>
      <sheetName val="146.02"/>
      <sheetName val="146.03"/>
      <sheetName val="146.04"/>
      <sheetName val="152.01"/>
      <sheetName val="152.02"/>
      <sheetName val="164.01"/>
      <sheetName val="zapata.bordillo.losa.Yuca"/>
      <sheetName val="172.01"/>
      <sheetName val="172.02"/>
      <sheetName val="172.03"/>
      <sheetName val="PN-4.1.3.01"/>
      <sheetName val="PN-4.1.3.02"/>
      <sheetName val="PN-4.1.3.03"/>
      <sheetName val="PN-4.1.3.04"/>
      <sheetName val="(Puente)-Cabón"/>
      <sheetName val="4.1.2.06"/>
      <sheetName val="4.1.2.07"/>
      <sheetName val="4.1.2.11"/>
      <sheetName val="4.1.2.18"/>
      <sheetName val="4.1.2.20"/>
      <sheetName val="4.1.2.08"/>
      <sheetName val="4.1.2.25"/>
      <sheetName val="134.01"/>
      <sheetName val="134.02"/>
      <sheetName val="134.03"/>
      <sheetName val="143.01"/>
      <sheetName val="147.01"/>
      <sheetName val="153.01"/>
      <sheetName val="165.01"/>
      <sheetName val="165.02"/>
      <sheetName val="165.03"/>
      <sheetName val="173.01"/>
      <sheetName val="173.02"/>
      <sheetName val="PN-4.1.2.01"/>
      <sheetName val="PN-4.1.2.03"/>
      <sheetName val="PN-4.1.2.04"/>
      <sheetName val="PN-4.1.2.05"/>
      <sheetName val="153.02"/>
      <sheetName val="153.03"/>
      <sheetName val="(Puente)-Tossa"/>
      <sheetName val="4.1.5.04"/>
      <sheetName val="4.1.5.06"/>
      <sheetName val="4.1.5.07"/>
      <sheetName val="4.1.5.08"/>
      <sheetName val="4.1.5.09"/>
      <sheetName val="4.1.5.11"/>
      <sheetName val="154.01"/>
      <sheetName val="154.02"/>
      <sheetName val="135.01"/>
      <sheetName val="135.02"/>
      <sheetName val="135.03"/>
      <sheetName val="135.04"/>
      <sheetName val="135.05"/>
      <sheetName val="166.01"/>
      <sheetName val="174.01"/>
      <sheetName val="174.02"/>
      <sheetName val="174.03"/>
      <sheetName val="PN-4.1.5.03"/>
      <sheetName val="PN-4.1.5.05"/>
      <sheetName val="PN-4.1.5.06"/>
      <sheetName val="PN-4.1.5.07"/>
      <sheetName val="PN-4.1.5.08"/>
      <sheetName val="PN-4.1.5.09"/>
      <sheetName val="PN-4.1.5.11"/>
      <sheetName val="PN-4.1.5.12"/>
      <sheetName val="174.04"/>
      <sheetName val="174.05"/>
      <sheetName val="174.06"/>
      <sheetName val="174.07"/>
      <sheetName val="PN-4.1.5.13"/>
      <sheetName val="(Puente)-Ozama"/>
      <sheetName val="4.1.6.02"/>
      <sheetName val="4.1.6.05"/>
      <sheetName val="4.1.6.07"/>
      <sheetName val="4.1.6.09"/>
      <sheetName val="4.1.6.10"/>
      <sheetName val="&lt;P.U.&gt;Estructura.Puente"/>
      <sheetName val="4.1.6.13"/>
      <sheetName val="4.1.6.17"/>
      <sheetName val="175.01"/>
      <sheetName val="175.02"/>
      <sheetName val="175.03"/>
      <sheetName val="175.04"/>
      <sheetName val="PN-4.1.6.03"/>
      <sheetName val="175.05"/>
      <sheetName val="144.01"/>
      <sheetName val="144.02"/>
      <sheetName val="144.03"/>
      <sheetName val="155.01"/>
      <sheetName val="155.02"/>
      <sheetName val="155.03"/>
      <sheetName val="PN-4.1.6.06"/>
      <sheetName val="PN-4.1.6.09@PN-4.1.6.11"/>
      <sheetName val="PN-4.1.6.14"/>
      <sheetName val="(Puente)-Juan Tomas"/>
      <sheetName val="156.01"/>
      <sheetName val="156.02"/>
      <sheetName val="167.01"/>
      <sheetName val="176.01"/>
      <sheetName val="176.02"/>
      <sheetName val="176.03"/>
      <sheetName val="176.04"/>
      <sheetName val="176.05"/>
      <sheetName val="176.06"/>
      <sheetName val="176.07"/>
      <sheetName val="176.08"/>
      <sheetName val="176.09"/>
      <sheetName val="176.10"/>
      <sheetName val="176.11"/>
      <sheetName val="176.12"/>
      <sheetName val="PN-4.1.7.04"/>
      <sheetName val="PN-4.1.7.05"/>
      <sheetName val="PN-4.1.7.06"/>
      <sheetName val="PN-4.1.7.09"/>
      <sheetName val="PN-4.1.7.10"/>
      <sheetName val="PN-4.1.7.11"/>
      <sheetName val="PN-4.1.7.12"/>
      <sheetName val="PN-4.1.7.14"/>
      <sheetName val="PN-4.1.7.20"/>
      <sheetName val="PN-4.1.7.29"/>
      <sheetName val="(Distribuidor)-Punta-Yamasá"/>
      <sheetName val="4.2.1.05"/>
      <sheetName val="4.2.1.17"/>
      <sheetName val="4.2.1.10 "/>
      <sheetName val="4.2.1.11"/>
      <sheetName val="4.2.1.13"/>
      <sheetName val="115.01"/>
      <sheetName val="115.02"/>
      <sheetName val="115.03"/>
      <sheetName val="115.04"/>
      <sheetName val="115.05"/>
      <sheetName val="115.06"/>
      <sheetName val="115.07"/>
      <sheetName val="115.08"/>
      <sheetName val="124.01"/>
      <sheetName val="124.02"/>
      <sheetName val="124.03"/>
      <sheetName val="124.04"/>
      <sheetName val="124.05"/>
      <sheetName val="148.01"/>
      <sheetName val="148.02"/>
      <sheetName val="157.01"/>
      <sheetName val="157.02"/>
      <sheetName val="PN-4.2.1.03"/>
      <sheetName val="PN-4.2.1.05"/>
      <sheetName val="PN-4.2.1.08"/>
      <sheetName val="4.2.1.16"/>
      <sheetName val="4.2.1.21"/>
      <sheetName val="4.2.1.29"/>
      <sheetName val="4.2.1.30"/>
      <sheetName val="registros punta"/>
      <sheetName val="(Distribuidor)-La Victoria"/>
      <sheetName val="4.2.4.10"/>
      <sheetName val="4.2.4.04"/>
      <sheetName val="4.2.4.11"/>
      <sheetName val="4.2.4.15"/>
      <sheetName val="4.2.4.16"/>
      <sheetName val="4.2.4.13"/>
      <sheetName val="125.01"/>
      <sheetName val="125.02"/>
      <sheetName val="177.01"/>
      <sheetName val="177.02"/>
      <sheetName val="177.03"/>
      <sheetName val="177.04"/>
      <sheetName val="177.05"/>
      <sheetName val="177.06"/>
      <sheetName val="177.07"/>
      <sheetName val="158.01"/>
      <sheetName val="158.02"/>
      <sheetName val="158.03"/>
      <sheetName val="158.04"/>
      <sheetName val="158.05"/>
      <sheetName val="(Distribuidor)-Carre.Samaná"/>
      <sheetName val="4.2.5.01"/>
      <sheetName val="4.2.5.03"/>
      <sheetName val="4.2.5.11"/>
      <sheetName val="4.2.5.12"/>
      <sheetName val="4.2.5.13"/>
      <sheetName val="4.2.5.14"/>
      <sheetName val="178.01"/>
      <sheetName val="178.02"/>
      <sheetName val="178.03"/>
      <sheetName val="178.04"/>
      <sheetName val="178.05"/>
      <sheetName val="PN-4.2.5.04"/>
      <sheetName val="PN-4.2.5.08"/>
      <sheetName val="PN-4.2.5.12"/>
      <sheetName val="PN-4.2.5.15"/>
      <sheetName val="(Paso Inferior)-La Victoria"/>
      <sheetName val="4.3.2.10"/>
      <sheetName val="4.3.2.11"/>
      <sheetName val="4.3.2.12"/>
      <sheetName val="4.3.2.14"/>
      <sheetName val="4.3.2.15"/>
      <sheetName val="4.3.2.18"/>
      <sheetName val="4.3.2.21"/>
      <sheetName val="4.3.2.22"/>
      <sheetName val="(Paso Inferior)-Mata Mamón"/>
      <sheetName val="4.3.3.10"/>
      <sheetName val="4.3.3.11"/>
      <sheetName val="4.3.3.12"/>
      <sheetName val="4.3.3.14"/>
      <sheetName val="4.3.3.18"/>
      <sheetName val="4.3.3.21"/>
      <sheetName val="4.3.3.22"/>
      <sheetName val="(Paso Inferior)-Yabacao"/>
      <sheetName val="136.01"/>
      <sheetName val="136.02"/>
      <sheetName val="136.03"/>
      <sheetName val="136.04"/>
      <sheetName val="149.01"/>
      <sheetName val="136.05"/>
      <sheetName val="(Puente)-Provisional Ozama "/>
      <sheetName val="117.01"/>
      <sheetName val="117.02"/>
      <sheetName val="117.03"/>
      <sheetName val="117.04"/>
      <sheetName val="(Paso Inferior) El Aguacate"/>
      <sheetName val="(Paso Inferior)-Los Rojas"/>
      <sheetName val="159.01"/>
      <sheetName val="159.02"/>
      <sheetName val="159.03"/>
      <sheetName val="159.04"/>
      <sheetName val="168.01"/>
      <sheetName val="168.02"/>
      <sheetName val="168.03"/>
      <sheetName val="179.01"/>
      <sheetName val="PN-4.3.6.06"/>
      <sheetName val="(Paso Inferior)-El Aguacate"/>
      <sheetName val="169.01"/>
      <sheetName val="169.02"/>
      <sheetName val="Aguacate-.01"/>
      <sheetName val="169.03"/>
      <sheetName val="169.04"/>
      <sheetName val="180.01"/>
      <sheetName val="170.01"/>
      <sheetName val="170.02"/>
      <sheetName val="PN-4.3.5.03"/>
      <sheetName val="PN-4.3.5.04"/>
      <sheetName val="PN-4.3.5.05"/>
      <sheetName val="(Paso Inferior)-Mal Nombre"/>
      <sheetName val="170.03"/>
      <sheetName val="170.04"/>
      <sheetName val="181.01"/>
      <sheetName val="181.02"/>
      <sheetName val="117.05"/>
      <sheetName val="117.06"/>
      <sheetName val="126.01"/>
      <sheetName val="126.02"/>
      <sheetName val="137.01"/>
      <sheetName val="&lt;T-12&gt;Sop.Pedrap.Puente.Prov."/>
      <sheetName val="PN-4.3.1.03"/>
      <sheetName val="PN-4.3.1.05"/>
      <sheetName val="PN-4.3.1.07"/>
      <sheetName val="&lt;T-9&gt;Sop.Pilotes"/>
      <sheetName val="&lt;T-10&gt;Sop.Acero.Puentes"/>
      <sheetName val="Misceláneos-Estr."/>
      <sheetName val="182.01"/>
      <sheetName val="&lt;P.U.&gt;Acero.Refuerzo"/>
      <sheetName val="&lt;P.U.&gt;Pretensado.Cable.Acero"/>
      <sheetName val="Wick.Drains-Geopier"/>
      <sheetName val="109.01"/>
      <sheetName val="118.01"/>
      <sheetName val="118.02"/>
      <sheetName val="127.01"/>
      <sheetName val="171.01@171.03"/>
      <sheetName val="127.02"/>
      <sheetName val="127.03"/>
      <sheetName val="138.01"/>
      <sheetName val="&lt;T-13&gt;Drenes.Verticales"/>
      <sheetName val="&lt;T-16&gt;Pre-Perforación.Drenes"/>
      <sheetName val="&lt;T-17&gt;Columna.de.Grava"/>
      <sheetName val="&lt;T-18&gt;Columna.Grava.Terravanza"/>
      <sheetName val="Peaje"/>
      <sheetName val="4.4.02"/>
      <sheetName val="PN-4.4.01"/>
      <sheetName val="PN-4.4.02"/>
      <sheetName val="(5)-Estructura.de.Pavimento"/>
      <sheetName val="5.01"/>
      <sheetName val="5.02"/>
      <sheetName val="5.03@5.06"/>
      <sheetName val="5.07@5.10"/>
      <sheetName val="5.11"/>
      <sheetName val="5.12"/>
      <sheetName val="5.13"/>
      <sheetName val="5.14"/>
      <sheetName val="5.15"/>
      <sheetName val="&lt;T-2&gt;Acopio.Base.Planta.Indio"/>
      <sheetName val="&lt;P.U.&gt;Base.Estabilizada"/>
      <sheetName val="5.16@5.19"/>
      <sheetName val="160.01"/>
      <sheetName val="160.02"/>
      <sheetName val="183.01"/>
      <sheetName val="183.02"/>
      <sheetName val="PN-5.01"/>
      <sheetName val="PN-5.03"/>
      <sheetName val="PN-5.04"/>
      <sheetName val="PN-5.05"/>
      <sheetName val="&lt;T-19&gt;Sop.SubBase"/>
      <sheetName val="&lt;T-20&gt;Sop.Base"/>
      <sheetName val="&lt;T-21&gt;Sop.Asfalto"/>
      <sheetName val="(6)-Terminaciones"/>
      <sheetName val="6.2.01"/>
      <sheetName val="6.3.01"/>
      <sheetName val="6.3.02"/>
      <sheetName val="6.3.03"/>
      <sheetName val="6.3.04"/>
      <sheetName val="6.3.05"/>
      <sheetName val="6.3.19"/>
      <sheetName val="6.3.20"/>
      <sheetName val="6.3.21"/>
      <sheetName val="6.1.01 Contenes"/>
      <sheetName val="6.1.02 Bordillos"/>
      <sheetName val="6.1.03 Aceras Hormigon "/>
      <sheetName val="6.1.04Relleno Acera"/>
      <sheetName val="Paisajismo"/>
      <sheetName val="Iluminacion Vial"/>
      <sheetName val="(7)-Electrificación e ilum."/>
      <sheetName val="7.01"/>
      <sheetName val="7.02"/>
      <sheetName val="(Reembolsables)-Militares"/>
      <sheetName val="107.01"/>
      <sheetName val="185.01"/>
      <sheetName val="&lt;T-11&gt;Sop.Militares"/>
      <sheetName val="(Reembolsables)-Interf.Electric"/>
      <sheetName val="186.01"/>
      <sheetName val="Pres. Interferencia Electrica"/>
      <sheetName val="(110)-Puente.Provisional"/>
      <sheetName val="110.01"/>
      <sheetName val="x1-relleno prueba"/>
      <sheetName val="&lt;x1&gt;Relleno.Prueba.Avenida"/>
      <sheetName val="&lt;Estatus Proyecto&gt;"/>
      <sheetName val="TC-C27"/>
      <sheetName val="EX-V28"/>
      <sheetName val="RV-C13"/>
      <sheetName val="RV-C28"/>
      <sheetName val="EXC. QMC"/>
      <sheetName val="RV-H27"/>
      <sheetName val="EX-C36"/>
      <sheetName val="CF-C12"/>
      <sheetName val="EX-C37"/>
      <sheetName val="EX-C20"/>
      <sheetName val="EX-C24"/>
      <sheetName val="TRACT.MINA"/>
      <sheetName val="EX-C38"/>
      <sheetName val="EX-C27"/>
      <sheetName val="EX-C42"/>
      <sheetName val="% Ralenti CF-C12."/>
      <sheetName val="% Ralenti EXC."/>
      <sheetName val="% Ralenti EXC. (2)"/>
      <sheetName val="REND."/>
      <sheetName val="Produccion"/>
      <sheetName val="trac"/>
      <sheetName val="T. HORA"/>
      <sheetName val="Base de Dato"/>
      <sheetName val="Precio"/>
      <sheetName val="Análisis_de_Precios"/>
      <sheetName val="Resumen_Precio_Equipos"/>
      <sheetName val="O_M__y_Salarios"/>
      <sheetName val="Analisis de precios SURFACE"/>
      <sheetName val="Sheet1"/>
      <sheetName val="Sheet2"/>
      <sheetName val="Sheet3"/>
      <sheetName val="Los Ángeles (Fase II)"/>
      <sheetName val="MANO DE OBRA"/>
      <sheetName val="ANALISIS_STO_DGO4"/>
      <sheetName val="PRES__BOCA_NUEVA4"/>
      <sheetName val="CONTRARO_SEÑALIZACIONES4"/>
      <sheetName val="EDIFICIO_COUNTERS2"/>
      <sheetName val="Presup_2"/>
      <sheetName val="LISTADO_INSUMOS_DEL_20002"/>
      <sheetName val="Análisis_de_Precios1"/>
      <sheetName val="Resumen_Precio_Equipos1"/>
      <sheetName val="O_M__y_Salarios1"/>
      <sheetName val="PRESUP__HOSPIT__VERON"/>
      <sheetName val="Planilla_&lt;ENM#5&gt;"/>
      <sheetName val="Resumen_Reducciones"/>
      <sheetName val="Planilla___"/>
      <sheetName val="Estudios_y_Diseños"/>
      <sheetName val="&lt;T-0&gt;Sop_Estudios_y_Diseños"/>
      <sheetName val="Otros_Indirectos"/>
      <sheetName val="(1)-Trab_Gen"/>
      <sheetName val="1_01"/>
      <sheetName val="1_02"/>
      <sheetName val="1_03"/>
      <sheetName val="1_04"/>
      <sheetName val="1_05"/>
      <sheetName val="(2)-Mov_Tierra"/>
      <sheetName val="2_01"/>
      <sheetName val="2_02"/>
      <sheetName val="2_03"/>
      <sheetName val="&lt;T-1&gt;Sop_Alambradas"/>
      <sheetName val="100_01"/>
      <sheetName val="2_06"/>
      <sheetName val="2_07"/>
      <sheetName val="2_09"/>
      <sheetName val="&lt;T-3&gt;Sop_Exc_Inservible_&amp;_NClas"/>
      <sheetName val="2_10"/>
      <sheetName val="2_11"/>
      <sheetName val="2_12@2_14-116_03"/>
      <sheetName val="Rutas_Acarreo"/>
      <sheetName val="2_15"/>
      <sheetName val="2_16"/>
      <sheetName val="2_17"/>
      <sheetName val="2_18"/>
      <sheetName val="&lt;T-4&gt;Sop_Relleno-(Previo)"/>
      <sheetName val="&lt;T-4&gt;Sop_Relleno-(Acumulado)"/>
      <sheetName val="ajustes_de_reporte_relleno"/>
      <sheetName val="&lt;T-4&gt;Sop_Relleno-(Periodo)"/>
      <sheetName val="&lt;T-5&gt;Sop_Pedraplén"/>
      <sheetName val="2_19"/>
      <sheetName val="2_22"/>
      <sheetName val="PN-2_04"/>
      <sheetName val="&lt;T-7&gt;Sop_Perfilado&amp;Grama"/>
      <sheetName val="2_24"/>
      <sheetName val="2_36"/>
      <sheetName val="Mejoramiento_Fundación"/>
      <sheetName val="116_01"/>
      <sheetName val="116_02"/>
      <sheetName val="&lt;T-14&gt;Estabilización_Cal"/>
      <sheetName val="&lt;T-15&gt;Estabilización_Cemento"/>
      <sheetName val="PN-2_06"/>
      <sheetName val="128_01"/>
      <sheetName val="&lt;Presup&gt;Tubería_Yuca"/>
      <sheetName val="139_01"/>
      <sheetName val="&lt;Presup&gt;Tub_Haras_Nacionales"/>
      <sheetName val="184_01"/>
      <sheetName val="&lt;Presup&gt;Tubería_Mata_Gorda"/>
      <sheetName val="184_02"/>
      <sheetName val="&lt;Presup&gt;Tubería_El_Aguacate"/>
      <sheetName val="184_03"/>
      <sheetName val="&lt;Presup&gt;Tubería_La_Victoria"/>
      <sheetName val="139_02"/>
      <sheetName val="&lt;Presup&gt;Tubería_Juan_Tomás"/>
      <sheetName val="161_01"/>
      <sheetName val="&lt;Presup&gt;Tubería_Mal_Nombre"/>
      <sheetName val="PN-2_01"/>
      <sheetName val="&lt;Presup&gt;Tubería_Varios_Trabajos"/>
      <sheetName val="3_1_02"/>
      <sheetName val="3_1_03"/>
      <sheetName val="150_01"/>
      <sheetName val="150_02"/>
      <sheetName val="162_01"/>
      <sheetName val="Drenaje_Subterraneo"/>
      <sheetName val="3_3_01"/>
      <sheetName val="3_3_02"/>
      <sheetName val="Alc_Cajón"/>
      <sheetName val="100_02"/>
      <sheetName val="3_4_1_01"/>
      <sheetName val="3_4_1_02"/>
      <sheetName val="3_4_1_03"/>
      <sheetName val="3_4_1_04"/>
      <sheetName val="3_4_1_05"/>
      <sheetName val="3_4_1_06"/>
      <sheetName val="3_4_1_07"/>
      <sheetName val="3_4_1_08"/>
      <sheetName val="3_4_1_09"/>
      <sheetName val="3_4_1_10"/>
      <sheetName val="3_4_1_11"/>
      <sheetName val="3_4_1_12"/>
      <sheetName val="101_01"/>
      <sheetName val="3_4_1_16"/>
      <sheetName val="3_4_1_17"/>
      <sheetName val="Alc_Tubular"/>
      <sheetName val="3_4_2_01"/>
      <sheetName val="3_4_2_03"/>
      <sheetName val="3_4_2_04"/>
      <sheetName val="3_4_2_06"/>
      <sheetName val="3_4_2_07"/>
      <sheetName val="3_4_2_08"/>
      <sheetName val="3_4_2_09"/>
      <sheetName val="3_4_2_10"/>
      <sheetName val="3_4_2_11"/>
      <sheetName val="3_4_2_12"/>
      <sheetName val="&lt;T-6&gt;Sop_Exc_Rell_Estr_Alcant_"/>
      <sheetName val="119_01"/>
      <sheetName val="119_02"/>
      <sheetName val="119_03"/>
      <sheetName val="119_04"/>
      <sheetName val="119_05"/>
      <sheetName val="119_06"/>
      <sheetName val="119_07"/>
      <sheetName val="119_08"/>
      <sheetName val="119_09"/>
      <sheetName val="129_01"/>
      <sheetName val="&lt;T-8&gt;Sop_Acero_Alcantarillas"/>
      <sheetName val="(Puente)-Mal_Nombre"/>
      <sheetName val="4_1_1_01"/>
      <sheetName val="4_1_1_04"/>
      <sheetName val="4_1_1_06"/>
      <sheetName val="4_1_1_08"/>
      <sheetName val="104_01"/>
      <sheetName val="104_02"/>
      <sheetName val="4_1_1_9"/>
      <sheetName val="4_1_1_10"/>
      <sheetName val="4_1_1_11"/>
      <sheetName val="4_1_1_12"/>
      <sheetName val="4_1_1_14"/>
      <sheetName val="4_1_1_15"/>
      <sheetName val="4_1_1_16"/>
      <sheetName val="4_1_1_18"/>
      <sheetName val="4_1_1_21"/>
      <sheetName val="130_01"/>
      <sheetName val="4_1_1_22"/>
      <sheetName val="4_1_1_25"/>
      <sheetName val="4_1_1_26"/>
      <sheetName val="120_01"/>
      <sheetName val="104_03"/>
      <sheetName val="4_1_4_04"/>
      <sheetName val="102_01"/>
      <sheetName val="102_02"/>
      <sheetName val="102_03"/>
      <sheetName val="102_04"/>
      <sheetName val="102_05"/>
      <sheetName val="4_1_4_06"/>
      <sheetName val="4_1_4_08"/>
      <sheetName val="4_1_4_09"/>
      <sheetName val="4_1_4_11"/>
      <sheetName val="4_1_4_18"/>
      <sheetName val="4_1_4_25"/>
      <sheetName val="106_02"/>
      <sheetName val="113_01"/>
      <sheetName val="113_02"/>
      <sheetName val="113_03"/>
      <sheetName val="106_01"/>
      <sheetName val="121_01"/>
      <sheetName val="121_02"/>
      <sheetName val="131_01"/>
      <sheetName val="131_02"/>
      <sheetName val="140_01"/>
      <sheetName val="140_02"/>
      <sheetName val="145_01"/>
      <sheetName val="145_02"/>
      <sheetName val="145_03"/>
      <sheetName val="145_04"/>
      <sheetName val="145_05"/>
      <sheetName val="163_01"/>
      <sheetName val="(Puente)-Haras_Nacionales"/>
      <sheetName val="PN-4_2_2_02"/>
      <sheetName val="151_01"/>
      <sheetName val="4_2_2_02"/>
      <sheetName val="4_2_2_03"/>
      <sheetName val="4_2_2_04"/>
      <sheetName val="4_2_2_10"/>
      <sheetName val="151_02"/>
      <sheetName val="4_2_2_11"/>
      <sheetName val="4_2_2_12"/>
      <sheetName val="4_2_2_13"/>
      <sheetName val="103_01"/>
      <sheetName val="103_02"/>
      <sheetName val="103_03"/>
      <sheetName val="103_04"/>
      <sheetName val="105_01"/>
      <sheetName val="105_02"/>
      <sheetName val="105_03"/>
      <sheetName val="4_2_2_15_"/>
      <sheetName val="4_2_2_16"/>
      <sheetName val="4_2_2_17"/>
      <sheetName val="108_01"/>
      <sheetName val="108_02"/>
      <sheetName val="108_03"/>
      <sheetName val="111_01"/>
      <sheetName val="111_02"/>
      <sheetName val="111_03"/>
      <sheetName val="111_04"/>
      <sheetName val="114_01"/>
      <sheetName val="122_01"/>
      <sheetName val="141_01"/>
      <sheetName val="141_02"/>
      <sheetName val="141_03"/>
      <sheetName val="132_01"/>
      <sheetName val="132_02"/>
      <sheetName val="zapata_bordillo-haras"/>
      <sheetName val="4_1_3_04"/>
      <sheetName val="4_1_3_06"/>
      <sheetName val="4_1_3_07"/>
      <sheetName val="4_1_3_08"/>
      <sheetName val="4_1_3_09"/>
      <sheetName val="112_01"/>
      <sheetName val="112_02"/>
      <sheetName val="112_03"/>
      <sheetName val="112_04"/>
      <sheetName val="112_05"/>
      <sheetName val="112_06"/>
      <sheetName val="112_07"/>
      <sheetName val="4_1_3_01"/>
      <sheetName val="4_1_3_18"/>
      <sheetName val="4_1_3_25"/>
      <sheetName val="123_01"/>
      <sheetName val="123_02"/>
      <sheetName val="123_03"/>
      <sheetName val="133_01"/>
      <sheetName val="142_01"/>
      <sheetName val="142_02"/>
      <sheetName val="146_01"/>
      <sheetName val="146_02"/>
      <sheetName val="146_03"/>
      <sheetName val="146_04"/>
      <sheetName val="152_01"/>
      <sheetName val="152_02"/>
      <sheetName val="164_01"/>
      <sheetName val="zapata_bordillo_losa_Yuca"/>
      <sheetName val="172_01"/>
      <sheetName val="172_02"/>
      <sheetName val="172_03"/>
      <sheetName val="PN-4_1_3_01"/>
      <sheetName val="PN-4_1_3_02"/>
      <sheetName val="PN-4_1_3_03"/>
      <sheetName val="PN-4_1_3_04"/>
      <sheetName val="4_1_2_06"/>
      <sheetName val="4_1_2_07"/>
      <sheetName val="4_1_2_11"/>
      <sheetName val="4_1_2_18"/>
      <sheetName val="4_1_2_20"/>
      <sheetName val="4_1_2_08"/>
      <sheetName val="4_1_2_25"/>
      <sheetName val="134_01"/>
      <sheetName val="134_02"/>
      <sheetName val="134_03"/>
      <sheetName val="143_01"/>
      <sheetName val="147_01"/>
      <sheetName val="153_01"/>
      <sheetName val="165_01"/>
      <sheetName val="165_02"/>
      <sheetName val="165_03"/>
      <sheetName val="173_01"/>
      <sheetName val="173_02"/>
      <sheetName val="PN-4_1_2_01"/>
      <sheetName val="PN-4_1_2_03"/>
      <sheetName val="PN-4_1_2_04"/>
      <sheetName val="PN-4_1_2_05"/>
      <sheetName val="153_02"/>
      <sheetName val="153_03"/>
      <sheetName val="4_1_5_04"/>
      <sheetName val="4_1_5_06"/>
      <sheetName val="4_1_5_07"/>
      <sheetName val="4_1_5_08"/>
      <sheetName val="4_1_5_09"/>
      <sheetName val="4_1_5_11"/>
      <sheetName val="154_01"/>
      <sheetName val="154_02"/>
      <sheetName val="135_01"/>
      <sheetName val="135_02"/>
      <sheetName val="135_03"/>
      <sheetName val="135_04"/>
      <sheetName val="135_05"/>
      <sheetName val="166_01"/>
      <sheetName val="174_01"/>
      <sheetName val="174_02"/>
      <sheetName val="174_03"/>
      <sheetName val="PN-4_1_5_03"/>
      <sheetName val="PN-4_1_5_05"/>
      <sheetName val="PN-4_1_5_06"/>
      <sheetName val="PN-4_1_5_07"/>
      <sheetName val="PN-4_1_5_08"/>
      <sheetName val="PN-4_1_5_09"/>
      <sheetName val="PN-4_1_5_11"/>
      <sheetName val="PN-4_1_5_12"/>
      <sheetName val="174_04"/>
      <sheetName val="174_05"/>
      <sheetName val="174_06"/>
      <sheetName val="174_07"/>
      <sheetName val="PN-4_1_5_13"/>
      <sheetName val="4_1_6_02"/>
      <sheetName val="4_1_6_05"/>
      <sheetName val="4_1_6_07"/>
      <sheetName val="4_1_6_09"/>
      <sheetName val="4_1_6_10"/>
      <sheetName val="&lt;P_U_&gt;Estructura_Puente"/>
      <sheetName val="4_1_6_13"/>
      <sheetName val="4_1_6_17"/>
      <sheetName val="175_01"/>
      <sheetName val="175_02"/>
      <sheetName val="175_03"/>
      <sheetName val="175_04"/>
      <sheetName val="PN-4_1_6_03"/>
      <sheetName val="175_05"/>
      <sheetName val="144_01"/>
      <sheetName val="144_02"/>
      <sheetName val="144_03"/>
      <sheetName val="155_01"/>
      <sheetName val="155_02"/>
      <sheetName val="155_03"/>
      <sheetName val="PN-4_1_6_06"/>
      <sheetName val="PN-4_1_6_09@PN-4_1_6_11"/>
      <sheetName val="PN-4_1_6_14"/>
      <sheetName val="(Puente)-Juan_Tomas"/>
      <sheetName val="156_01"/>
      <sheetName val="156_02"/>
      <sheetName val="167_01"/>
      <sheetName val="176_01"/>
      <sheetName val="176_02"/>
      <sheetName val="176_03"/>
      <sheetName val="176_04"/>
      <sheetName val="176_05"/>
      <sheetName val="176_06"/>
      <sheetName val="176_07"/>
      <sheetName val="176_08"/>
      <sheetName val="176_09"/>
      <sheetName val="176_10"/>
      <sheetName val="176_11"/>
      <sheetName val="176_12"/>
      <sheetName val="PN-4_1_7_04"/>
      <sheetName val="PN-4_1_7_05"/>
      <sheetName val="PN-4_1_7_06"/>
      <sheetName val="PN-4_1_7_09"/>
      <sheetName val="PN-4_1_7_10"/>
      <sheetName val="PN-4_1_7_11"/>
      <sheetName val="PN-4_1_7_12"/>
      <sheetName val="PN-4_1_7_14"/>
      <sheetName val="PN-4_1_7_20"/>
      <sheetName val="PN-4_1_7_29"/>
      <sheetName val="4_2_1_05"/>
      <sheetName val="4_2_1_17"/>
      <sheetName val="4_2_1_10_"/>
      <sheetName val="4_2_1_11"/>
      <sheetName val="4_2_1_13"/>
      <sheetName val="115_01"/>
      <sheetName val="115_02"/>
      <sheetName val="115_03"/>
      <sheetName val="115_04"/>
      <sheetName val="115_05"/>
      <sheetName val="115_06"/>
      <sheetName val="115_07"/>
      <sheetName val="115_08"/>
      <sheetName val="124_01"/>
      <sheetName val="124_02"/>
      <sheetName val="124_03"/>
      <sheetName val="124_04"/>
      <sheetName val="124_05"/>
      <sheetName val="148_01"/>
      <sheetName val="148_02"/>
      <sheetName val="157_01"/>
      <sheetName val="157_02"/>
      <sheetName val="PN-4_2_1_03"/>
      <sheetName val="PN-4_2_1_05"/>
      <sheetName val="PN-4_2_1_08"/>
      <sheetName val="4_2_1_16"/>
      <sheetName val="4_2_1_21"/>
      <sheetName val="4_2_1_29"/>
      <sheetName val="4_2_1_30"/>
      <sheetName val="registros_punta"/>
      <sheetName val="(Distribuidor)-La_Victoria"/>
      <sheetName val="4_2_4_10"/>
      <sheetName val="4_2_4_04"/>
      <sheetName val="4_2_4_11"/>
      <sheetName val="4_2_4_15"/>
      <sheetName val="4_2_4_16"/>
      <sheetName val="4_2_4_13"/>
      <sheetName val="125_01"/>
      <sheetName val="125_02"/>
      <sheetName val="177_01"/>
      <sheetName val="177_02"/>
      <sheetName val="177_03"/>
      <sheetName val="177_04"/>
      <sheetName val="177_05"/>
      <sheetName val="177_06"/>
      <sheetName val="177_07"/>
      <sheetName val="158_01"/>
      <sheetName val="158_02"/>
      <sheetName val="158_03"/>
      <sheetName val="158_04"/>
      <sheetName val="158_05"/>
      <sheetName val="(Distribuidor)-Carre_Samaná"/>
      <sheetName val="4_2_5_01"/>
      <sheetName val="4_2_5_03"/>
      <sheetName val="4_2_5_11"/>
      <sheetName val="4_2_5_12"/>
      <sheetName val="4_2_5_13"/>
      <sheetName val="4_2_5_14"/>
      <sheetName val="178_01"/>
      <sheetName val="178_02"/>
      <sheetName val="178_03"/>
      <sheetName val="178_04"/>
      <sheetName val="178_05"/>
      <sheetName val="PN-4_2_5_04"/>
      <sheetName val="PN-4_2_5_08"/>
      <sheetName val="PN-4_2_5_12"/>
      <sheetName val="PN-4_2_5_15"/>
      <sheetName val="(Paso_Inferior)-La_Victoria"/>
      <sheetName val="4_3_2_10"/>
      <sheetName val="4_3_2_11"/>
      <sheetName val="4_3_2_12"/>
      <sheetName val="4_3_2_14"/>
      <sheetName val="4_3_2_15"/>
      <sheetName val="4_3_2_18"/>
      <sheetName val="4_3_2_21"/>
      <sheetName val="4_3_2_22"/>
      <sheetName val="(Paso_Inferior)-Mata_Mamón"/>
      <sheetName val="4_3_3_10"/>
      <sheetName val="4_3_3_11"/>
      <sheetName val="4_3_3_12"/>
      <sheetName val="4_3_3_14"/>
      <sheetName val="4_3_3_18"/>
      <sheetName val="4_3_3_21"/>
      <sheetName val="4_3_3_22"/>
      <sheetName val="(Paso_Inferior)-Yabacao"/>
      <sheetName val="136_01"/>
      <sheetName val="136_02"/>
      <sheetName val="136_03"/>
      <sheetName val="136_04"/>
      <sheetName val="149_01"/>
      <sheetName val="136_05"/>
      <sheetName val="(Puente)-Provisional_Ozama_"/>
      <sheetName val="117_01"/>
      <sheetName val="117_02"/>
      <sheetName val="117_03"/>
      <sheetName val="117_04"/>
      <sheetName val="(Paso_Inferior)_El_Aguacate"/>
      <sheetName val="(Paso_Inferior)-Los_Rojas"/>
      <sheetName val="159_01"/>
      <sheetName val="159_02"/>
      <sheetName val="159_03"/>
      <sheetName val="159_04"/>
      <sheetName val="168_01"/>
      <sheetName val="168_02"/>
      <sheetName val="168_03"/>
      <sheetName val="179_01"/>
      <sheetName val="PN-4_3_6_06"/>
      <sheetName val="(Paso_Inferior)-El_Aguacate"/>
      <sheetName val="169_01"/>
      <sheetName val="169_02"/>
      <sheetName val="Aguacate-_01"/>
      <sheetName val="169_03"/>
      <sheetName val="169_04"/>
      <sheetName val="180_01"/>
      <sheetName val="170_01"/>
      <sheetName val="170_02"/>
      <sheetName val="PN-4_3_5_03"/>
      <sheetName val="PN-4_3_5_04"/>
      <sheetName val="PN-4_3_5_05"/>
      <sheetName val="(Paso_Inferior)-Mal_Nombre"/>
      <sheetName val="170_03"/>
      <sheetName val="170_04"/>
      <sheetName val="181_01"/>
      <sheetName val="181_02"/>
      <sheetName val="117_05"/>
      <sheetName val="117_06"/>
      <sheetName val="126_01"/>
      <sheetName val="126_02"/>
      <sheetName val="137_01"/>
      <sheetName val="&lt;T-12&gt;Sop_Pedrap_Puente_Prov_"/>
      <sheetName val="PN-4_3_1_03"/>
      <sheetName val="PN-4_3_1_05"/>
      <sheetName val="PN-4_3_1_07"/>
      <sheetName val="&lt;T-9&gt;Sop_Pilotes"/>
      <sheetName val="&lt;T-10&gt;Sop_Acero_Puentes"/>
      <sheetName val="Misceláneos-Estr_"/>
      <sheetName val="182_01"/>
      <sheetName val="&lt;P_U_&gt;Acero_Refuerzo"/>
      <sheetName val="&lt;P_U_&gt;Pretensado_Cable_Acero"/>
      <sheetName val="Wick_Drains-Geopier"/>
      <sheetName val="109_01"/>
      <sheetName val="118_01"/>
      <sheetName val="118_02"/>
      <sheetName val="127_01"/>
      <sheetName val="171_01@171_03"/>
      <sheetName val="127_02"/>
      <sheetName val="127_03"/>
      <sheetName val="138_01"/>
      <sheetName val="&lt;T-13&gt;Drenes_Verticales"/>
      <sheetName val="&lt;T-16&gt;Pre-Perforación_Drenes"/>
      <sheetName val="&lt;T-17&gt;Columna_de_Grava"/>
      <sheetName val="&lt;T-18&gt;Columna_Grava_Terravanza"/>
      <sheetName val="4_4_02"/>
      <sheetName val="PN-4_4_01"/>
      <sheetName val="PN-4_4_02"/>
      <sheetName val="(5)-Estructura_de_Pavimento"/>
      <sheetName val="5_01"/>
      <sheetName val="5_02"/>
      <sheetName val="5_03@5_06"/>
      <sheetName val="5_07@5_10"/>
      <sheetName val="5_11"/>
      <sheetName val="5_12"/>
      <sheetName val="5_13"/>
      <sheetName val="5_14"/>
      <sheetName val="5_15"/>
      <sheetName val="&lt;T-2&gt;Acopio_Base_Planta_Indio"/>
      <sheetName val="&lt;P_U_&gt;Base_Estabilizada"/>
      <sheetName val="5_16@5_19"/>
      <sheetName val="160_01"/>
      <sheetName val="160_02"/>
      <sheetName val="183_01"/>
      <sheetName val="183_02"/>
      <sheetName val="PN-5_01"/>
      <sheetName val="PN-5_03"/>
      <sheetName val="PN-5_04"/>
      <sheetName val="PN-5_05"/>
      <sheetName val="&lt;T-19&gt;Sop_SubBase"/>
      <sheetName val="&lt;T-20&gt;Sop_Base"/>
      <sheetName val="&lt;T-21&gt;Sop_Asfalto"/>
      <sheetName val="6_2_01"/>
      <sheetName val="6_3_01"/>
      <sheetName val="6_3_02"/>
      <sheetName val="6_3_03"/>
      <sheetName val="6_3_04"/>
      <sheetName val="6_3_05"/>
      <sheetName val="6_3_19"/>
      <sheetName val="6_3_20"/>
      <sheetName val="6_3_21"/>
      <sheetName val="6_1_01_Contenes"/>
      <sheetName val="6_1_02_Bordillos"/>
      <sheetName val="6_1_03_Aceras_Hormigon_"/>
      <sheetName val="6_1_04Relleno_Acera"/>
      <sheetName val="Iluminacion_Vial"/>
      <sheetName val="(7)-Electrificación_e_ilum_"/>
      <sheetName val="7_01"/>
      <sheetName val="7_02"/>
      <sheetName val="107_01"/>
      <sheetName val="185_01"/>
      <sheetName val="&lt;T-11&gt;Sop_Militares"/>
      <sheetName val="(Reembolsables)-Interf_Electric"/>
      <sheetName val="186_01"/>
      <sheetName val="Pres__Interferencia_Electrica"/>
      <sheetName val="(110)-Puente_Provisional"/>
      <sheetName val="110_01"/>
      <sheetName val="x1-relleno_prueba"/>
      <sheetName val="&lt;x1&gt;Relleno_Prueba_Avenida"/>
      <sheetName val="&lt;Estatus_Proyecto&gt;"/>
      <sheetName val="EXC__QMC"/>
      <sheetName val="TRACT_MINA"/>
      <sheetName val="%_Ralenti_CF-C12_"/>
      <sheetName val="%_Ralenti_EXC_"/>
      <sheetName val="%_Ralenti_EXC__(2)"/>
      <sheetName val="REND_"/>
      <sheetName val="T__HORA"/>
      <sheetName val="Base_de_Dato"/>
      <sheetName val="Analisis_de_precios_SURFACE"/>
      <sheetName val="EyH"/>
      <sheetName val="MO"/>
      <sheetName val="Análisis"/>
      <sheetName val="BOQ desglose "/>
      <sheetName val="Ana"/>
      <sheetName val="insumo"/>
      <sheetName val="Mezcla"/>
      <sheetName val="exteriores"/>
      <sheetName val="Salarios"/>
      <sheetName val="MANT.TRANSITO"/>
      <sheetName val="analisis"/>
      <sheetName val="Cubicación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INDIRECTOS"/>
      <sheetName val="Rampa Vehicular"/>
      <sheetName val="Reubicacion de Quemados"/>
      <sheetName val="Reubicacion Casita de Monja"/>
      <sheetName val="Reubicacion Ofic. Adm. Quemados"/>
      <sheetName val="Caseta de Basura"/>
      <sheetName val="Acondic. parqueos Gastro"/>
      <sheetName val="Ampliacion para uso H.G."/>
      <sheetName val="Demolicion Caseta Area Camp."/>
      <sheetName val="R.A.U."/>
      <sheetName val="A.U."/>
      <sheetName val="Insumos"/>
      <sheetName val="M.O."/>
      <sheetName val="Equipo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3">
          <cell r="F13">
            <v>119444.13144599998</v>
          </cell>
        </row>
        <row r="14">
          <cell r="F14">
            <v>252713.74218726059</v>
          </cell>
        </row>
        <row r="15">
          <cell r="F15">
            <v>183520.97996140577</v>
          </cell>
        </row>
        <row r="20">
          <cell r="F20">
            <v>113.35802320866553</v>
          </cell>
        </row>
        <row r="21">
          <cell r="F21">
            <v>462.39336923614917</v>
          </cell>
        </row>
        <row r="22">
          <cell r="F22">
            <v>1118.8140211804773</v>
          </cell>
        </row>
        <row r="23">
          <cell r="F23">
            <v>738.20036684701142</v>
          </cell>
        </row>
        <row r="24">
          <cell r="F24">
            <v>1712.6394997519055</v>
          </cell>
        </row>
        <row r="25">
          <cell r="F25">
            <v>957.93072170100447</v>
          </cell>
        </row>
        <row r="30">
          <cell r="F30">
            <v>1810.6384161239332</v>
          </cell>
        </row>
        <row r="35">
          <cell r="F35">
            <v>666.48403474012355</v>
          </cell>
        </row>
        <row r="36">
          <cell r="F36">
            <v>509.18451261099455</v>
          </cell>
        </row>
        <row r="38">
          <cell r="F38">
            <v>5102.5827626109949</v>
          </cell>
        </row>
        <row r="50">
          <cell r="F50">
            <v>7842.0401891119554</v>
          </cell>
        </row>
        <row r="51">
          <cell r="F51">
            <v>22811.001727926745</v>
          </cell>
        </row>
        <row r="52">
          <cell r="F52">
            <v>23863.064019926747</v>
          </cell>
        </row>
      </sheetData>
      <sheetData sheetId="11"/>
      <sheetData sheetId="12">
        <row r="15">
          <cell r="F15">
            <v>1200</v>
          </cell>
        </row>
        <row r="16">
          <cell r="F16">
            <v>210</v>
          </cell>
        </row>
        <row r="21">
          <cell r="F21">
            <v>2465</v>
          </cell>
        </row>
        <row r="22">
          <cell r="F22">
            <v>45.1</v>
          </cell>
        </row>
        <row r="28">
          <cell r="F28">
            <v>531</v>
          </cell>
        </row>
        <row r="31">
          <cell r="F31">
            <v>1020</v>
          </cell>
        </row>
        <row r="32">
          <cell r="F32">
            <v>1239</v>
          </cell>
        </row>
        <row r="33">
          <cell r="F33">
            <v>1080</v>
          </cell>
        </row>
        <row r="34">
          <cell r="F34">
            <v>1103.3</v>
          </cell>
        </row>
        <row r="41">
          <cell r="F41">
            <v>1800</v>
          </cell>
        </row>
        <row r="42">
          <cell r="F42">
            <v>2065</v>
          </cell>
        </row>
        <row r="43">
          <cell r="F43">
            <v>2360</v>
          </cell>
        </row>
        <row r="50">
          <cell r="F50">
            <v>300</v>
          </cell>
        </row>
        <row r="58">
          <cell r="F58">
            <v>389.4</v>
          </cell>
        </row>
        <row r="59">
          <cell r="F59">
            <v>743.4</v>
          </cell>
        </row>
        <row r="60">
          <cell r="F60">
            <v>3800.78</v>
          </cell>
        </row>
        <row r="61">
          <cell r="F61">
            <v>870.93</v>
          </cell>
        </row>
        <row r="62">
          <cell r="F62">
            <v>290.54749999999996</v>
          </cell>
        </row>
        <row r="64">
          <cell r="F64">
            <v>342.2</v>
          </cell>
        </row>
        <row r="65">
          <cell r="F65">
            <v>330.4</v>
          </cell>
        </row>
        <row r="66">
          <cell r="F66">
            <v>252.99999999999997</v>
          </cell>
        </row>
        <row r="67">
          <cell r="F67">
            <v>414.49</v>
          </cell>
        </row>
        <row r="73">
          <cell r="F73">
            <v>5627</v>
          </cell>
        </row>
        <row r="74">
          <cell r="F74">
            <v>470</v>
          </cell>
        </row>
        <row r="80">
          <cell r="F80">
            <v>43.54</v>
          </cell>
        </row>
        <row r="81">
          <cell r="F81">
            <v>2075</v>
          </cell>
        </row>
        <row r="83">
          <cell r="F83">
            <v>55.46</v>
          </cell>
        </row>
        <row r="89">
          <cell r="F89">
            <v>213</v>
          </cell>
        </row>
        <row r="90">
          <cell r="F90">
            <v>0.25</v>
          </cell>
        </row>
        <row r="101">
          <cell r="F101">
            <v>870.93</v>
          </cell>
        </row>
      </sheetData>
      <sheetData sheetId="13">
        <row r="15">
          <cell r="H15">
            <v>219.24832144355855</v>
          </cell>
        </row>
        <row r="16">
          <cell r="H16">
            <v>526.19597146454043</v>
          </cell>
        </row>
        <row r="25">
          <cell r="H25">
            <v>225.70650000000001</v>
          </cell>
        </row>
        <row r="27">
          <cell r="H27">
            <v>125.3925</v>
          </cell>
        </row>
        <row r="32">
          <cell r="H32">
            <v>167.19</v>
          </cell>
        </row>
        <row r="54">
          <cell r="H54">
            <v>723.93269999999995</v>
          </cell>
        </row>
        <row r="60">
          <cell r="H60">
            <v>291305</v>
          </cell>
        </row>
        <row r="113">
          <cell r="H113">
            <v>141.17400000000001</v>
          </cell>
        </row>
        <row r="140">
          <cell r="H140">
            <v>160.93835999999996</v>
          </cell>
        </row>
        <row r="141">
          <cell r="H141">
            <v>24.332159999999995</v>
          </cell>
        </row>
        <row r="142">
          <cell r="H142">
            <v>28.068509999999996</v>
          </cell>
        </row>
        <row r="170">
          <cell r="H170">
            <v>94.622</v>
          </cell>
        </row>
        <row r="171">
          <cell r="H171">
            <v>94.622</v>
          </cell>
        </row>
        <row r="172">
          <cell r="H172">
            <v>94.622</v>
          </cell>
        </row>
      </sheetData>
      <sheetData sheetId="14">
        <row r="26">
          <cell r="K26">
            <v>4047.1350000000002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.Z"/>
      <sheetName val="Ac.C"/>
      <sheetName val="Ac.V"/>
      <sheetName val="LOSA 27"/>
      <sheetName val="resum.ac "/>
      <sheetName val="Insumos"/>
      <sheetName val="Mezcla"/>
      <sheetName val="Analisis Civil"/>
      <sheetName val="Análisis "/>
      <sheetName val="Presup."/>
      <sheetName val="V.Tierras A"/>
      <sheetName val="V H.A y Muros A"/>
      <sheetName val="Term A"/>
      <sheetName val="v. exterior"/>
      <sheetName val="B1 "/>
      <sheetName val="Ac_Z1"/>
      <sheetName val="Ac_C1"/>
      <sheetName val="Ac_V1"/>
      <sheetName val="LOSA_271"/>
      <sheetName val="resum_ac_1"/>
      <sheetName val="Analisis_Civil1"/>
      <sheetName val="Análisis_1"/>
      <sheetName val="Presup_1"/>
      <sheetName val="V_Tierras_A1"/>
      <sheetName val="V_H_A_y_Muros_A1"/>
      <sheetName val="Term_A1"/>
      <sheetName val="v__exterior1"/>
      <sheetName val="Ac_Z"/>
      <sheetName val="Ac_C"/>
      <sheetName val="Ac_V"/>
      <sheetName val="LOSA_27"/>
      <sheetName val="resum_ac_"/>
      <sheetName val="Analisis_Civil"/>
      <sheetName val="Análisis_"/>
      <sheetName val="Presup_"/>
      <sheetName val="V_Tierras_A"/>
      <sheetName val="V_H_A_y_Muros_A"/>
      <sheetName val="Term_A"/>
      <sheetName val="v__exterior"/>
      <sheetName val="Análisis"/>
      <sheetName val="analisis sto dgo"/>
      <sheetName val="analisis_sto_dgo"/>
      <sheetName val="analisis_sto_dgo1"/>
      <sheetName val="Ac_Z2"/>
      <sheetName val="Ac_C2"/>
      <sheetName val="Ac_V2"/>
      <sheetName val="LOSA_272"/>
      <sheetName val="resum_ac_2"/>
      <sheetName val="Analisis_Civil2"/>
      <sheetName val="Análisis_2"/>
      <sheetName val="Presup_2"/>
      <sheetName val="V_Tierras_A2"/>
      <sheetName val="V_H_A_y_Muros_A2"/>
      <sheetName val="Term_A2"/>
      <sheetName val="v__exterior2"/>
      <sheetName val="analisis_sto_dgo2"/>
      <sheetName val="Ac_Z3"/>
      <sheetName val="Ac_C3"/>
      <sheetName val="Ac_V3"/>
      <sheetName val="LOSA_273"/>
      <sheetName val="resum_ac_3"/>
      <sheetName val="Analisis_Civil3"/>
      <sheetName val="Análisis_3"/>
      <sheetName val="Presup_3"/>
      <sheetName val="V_Tierras_A3"/>
      <sheetName val="V_H_A_y_Muros_A3"/>
      <sheetName val="Term_A3"/>
      <sheetName val="v__exterior3"/>
      <sheetName val="analisis_sto_dgo3"/>
      <sheetName val="Ac_Z4"/>
      <sheetName val="Ac_C4"/>
      <sheetName val="Ac_V4"/>
      <sheetName val="LOSA_274"/>
      <sheetName val="resum_ac_4"/>
      <sheetName val="Analisis_Civil4"/>
      <sheetName val="Análisis_4"/>
      <sheetName val="Presup_4"/>
      <sheetName val="V_Tierras_A4"/>
      <sheetName val="V_H_A_y_Muros_A4"/>
      <sheetName val="Term_A4"/>
      <sheetName val="v__exterior4"/>
      <sheetName val="analisis_sto_dgo4"/>
      <sheetName val="Ac_Z5"/>
      <sheetName val="Ac_C5"/>
      <sheetName val="Ac_V5"/>
      <sheetName val="LOSA_275"/>
      <sheetName val="resum_ac_5"/>
      <sheetName val="Analisis_Civil5"/>
      <sheetName val="Análisis_5"/>
      <sheetName val="Presup_5"/>
      <sheetName val="V_Tierras_A5"/>
      <sheetName val="V_H_A_y_Muros_A5"/>
      <sheetName val="Term_A5"/>
      <sheetName val="v__exterior5"/>
      <sheetName val="analisis_sto_dgo5"/>
      <sheetName val="MATERIALES LISTADO"/>
      <sheetName val="peso"/>
      <sheetName val="ana-sanit."/>
      <sheetName val="ANALISIS H-A "/>
      <sheetName val="Jornal"/>
      <sheetName val="m.o."/>
      <sheetName val="ins"/>
      <sheetName val="CUBICACION "/>
      <sheetName val="Ana"/>
      <sheetName val="Análisis de Precios"/>
      <sheetName val="insumo"/>
      <sheetName val="anal term"/>
      <sheetName val="qqVgas"/>
      <sheetName val="Cotz."/>
      <sheetName val="Mat"/>
      <sheetName val="Sheet4"/>
      <sheetName val="Sheet5"/>
      <sheetName val="caseta de planta"/>
      <sheetName val="MO"/>
      <sheetName val="Analisis"/>
      <sheetName val="Preferencia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  <sheetName val="Hoja1"/>
      <sheetName val="listado equipos a utilizar"/>
      <sheetName val="Ins 2"/>
      <sheetName val="MATERIALES"/>
      <sheetName val="OBRAMANO"/>
      <sheetName val="EQUIPOS"/>
      <sheetName val="Analisis Unitarios"/>
      <sheetName val="Resumen Precio Equipos"/>
      <sheetName val="Ac_Z6"/>
      <sheetName val="Ac_C6"/>
      <sheetName val="Ac_V6"/>
      <sheetName val="LOSA_276"/>
      <sheetName val="resum_ac_6"/>
      <sheetName val="Analisis_Civil6"/>
      <sheetName val="Análisis_6"/>
      <sheetName val="Presup_6"/>
      <sheetName val="V_Tierras_A6"/>
      <sheetName val="V_H_A_y_Muros_A6"/>
      <sheetName val="Term_A6"/>
      <sheetName val="v__exterior6"/>
      <sheetName val="analisis_sto_dgo6"/>
      <sheetName val="B1_"/>
      <sheetName val="MATERIALES_LISTADO"/>
      <sheetName val="m_o_"/>
      <sheetName val="ana-sanit_"/>
      <sheetName val="ANALISIS_H-A_"/>
      <sheetName val="CUBICACION_"/>
      <sheetName val="Análisis_de_Precios"/>
      <sheetName val="Cotz_"/>
      <sheetName val="anal_term"/>
      <sheetName val="caseta_de_planta"/>
      <sheetName val="AISC_13th_Ed__Properties_Viewer"/>
      <sheetName val="Presupuesto-Zapata_Aislada"/>
      <sheetName val="Analisis_Unitarios"/>
      <sheetName val="Resumen_Precio_Equipos"/>
      <sheetName val="listado_equipos_a_utilizar"/>
      <sheetName val="Ins_2"/>
      <sheetName val="Ac_Z7"/>
      <sheetName val="Ac_C7"/>
      <sheetName val="Ac_V7"/>
      <sheetName val="LOSA_277"/>
      <sheetName val="resum_ac_7"/>
      <sheetName val="Analisis_Civil7"/>
      <sheetName val="Análisis_7"/>
      <sheetName val="Presup_7"/>
      <sheetName val="V_Tierras_A7"/>
      <sheetName val="V_H_A_y_Muros_A7"/>
      <sheetName val="Term_A7"/>
      <sheetName val="v__exterior7"/>
      <sheetName val="analisis_sto_dgo7"/>
      <sheetName val="B1_1"/>
      <sheetName val="MATERIALES_LISTADO1"/>
      <sheetName val="m_o_1"/>
      <sheetName val="ana-sanit_1"/>
      <sheetName val="ANALISIS_H-A_1"/>
      <sheetName val="CUBICACION_1"/>
      <sheetName val="Análisis_de_Precios1"/>
      <sheetName val="Cotz_1"/>
      <sheetName val="anal_term1"/>
      <sheetName val="caseta_de_planta1"/>
      <sheetName val="AISC_13th_Ed__Properties_Viewe1"/>
      <sheetName val="Presupuesto-Zapata_Aislada1"/>
      <sheetName val="Analisis_Unitarios1"/>
      <sheetName val="Resumen_Precio_Equipos1"/>
      <sheetName val="listado_equipos_a_utilizar1"/>
      <sheetName val="Ins_21"/>
      <sheetName val="Ac_Z8"/>
      <sheetName val="Ac_C8"/>
      <sheetName val="Ac_V8"/>
      <sheetName val="LOSA_278"/>
      <sheetName val="resum_ac_8"/>
      <sheetName val="Analisis_Civil8"/>
      <sheetName val="Análisis_8"/>
      <sheetName val="Presup_8"/>
      <sheetName val="V_Tierras_A8"/>
      <sheetName val="V_H_A_y_Muros_A8"/>
      <sheetName val="Term_A8"/>
      <sheetName val="v__exterior8"/>
      <sheetName val="analisis_sto_dgo8"/>
      <sheetName val="B1_2"/>
      <sheetName val="MATERIALES_LISTADO2"/>
      <sheetName val="m_o_2"/>
      <sheetName val="ana-sanit_2"/>
      <sheetName val="ANALISIS_H-A_2"/>
      <sheetName val="CUBICACION_2"/>
      <sheetName val="Análisis_de_Precios2"/>
      <sheetName val="Cotz_2"/>
      <sheetName val="anal_term2"/>
      <sheetName val="caseta_de_planta2"/>
      <sheetName val="AISC_13th_Ed__Properties_Viewe2"/>
      <sheetName val="Presupuesto-Zapata_Aislada2"/>
      <sheetName val="Analisis_Unitarios2"/>
      <sheetName val="Resumen_Precio_Equipos2"/>
      <sheetName val="listado_equipos_a_utilizar2"/>
      <sheetName val="Ins_22"/>
      <sheetName val="Ac_Z9"/>
      <sheetName val="Ac_C9"/>
      <sheetName val="Ac_V9"/>
      <sheetName val="LOSA_279"/>
      <sheetName val="resum_ac_9"/>
      <sheetName val="Analisis_Civil9"/>
      <sheetName val="Análisis_9"/>
      <sheetName val="Presup_9"/>
      <sheetName val="V_Tierras_A9"/>
      <sheetName val="V_H_A_y_Muros_A9"/>
      <sheetName val="Term_A9"/>
      <sheetName val="v__exterior9"/>
      <sheetName val="analisis_sto_dgo9"/>
      <sheetName val="B1_3"/>
      <sheetName val="MATERIALES_LISTADO3"/>
      <sheetName val="m_o_3"/>
      <sheetName val="ana-sanit_3"/>
      <sheetName val="ANALISIS_H-A_3"/>
      <sheetName val="CUBICACION_3"/>
      <sheetName val="Análisis_de_Precios3"/>
      <sheetName val="Cotz_3"/>
      <sheetName val="anal_term3"/>
      <sheetName val="caseta_de_planta3"/>
      <sheetName val="AISC_13th_Ed__Properties_Viewe3"/>
      <sheetName val="Presupuesto-Zapata_Aislada3"/>
      <sheetName val="Analisis_Unitarios3"/>
      <sheetName val="Resumen_Precio_Equipos3"/>
      <sheetName val="listado_equipos_a_utilizar3"/>
      <sheetName val="Ins_23"/>
      <sheetName val="Ac_Z10"/>
      <sheetName val="Ac_C10"/>
      <sheetName val="Ac_V10"/>
      <sheetName val="LOSA_2710"/>
      <sheetName val="resum_ac_10"/>
      <sheetName val="Analisis_Civil10"/>
      <sheetName val="Análisis_10"/>
      <sheetName val="Presup_10"/>
      <sheetName val="V_Tierras_A10"/>
      <sheetName val="V_H_A_y_Muros_A10"/>
      <sheetName val="Term_A10"/>
      <sheetName val="v__exterior10"/>
      <sheetName val="analisis_sto_dgo10"/>
      <sheetName val="B1_4"/>
      <sheetName val="MATERIALES_LISTADO4"/>
      <sheetName val="m_o_4"/>
      <sheetName val="ana-sanit_4"/>
      <sheetName val="ANALISIS_H-A_4"/>
      <sheetName val="CUBICACION_4"/>
      <sheetName val="Análisis_de_Precios4"/>
      <sheetName val="Cotz_4"/>
      <sheetName val="anal_term4"/>
      <sheetName val="caseta_de_planta4"/>
      <sheetName val="AISC_13th_Ed__Properties_Viewe4"/>
      <sheetName val="Presupuesto-Zapata_Aislada4"/>
      <sheetName val="Analisis_Unitarios4"/>
      <sheetName val="Resumen_Precio_Equipos4"/>
      <sheetName val="listado_equipos_a_utilizar4"/>
      <sheetName val="Ins_24"/>
      <sheetName val="Ac_Z12"/>
      <sheetName val="Ac_C12"/>
      <sheetName val="Ac_V12"/>
      <sheetName val="LOSA_2712"/>
      <sheetName val="resum_ac_12"/>
      <sheetName val="Analisis_Civil12"/>
      <sheetName val="Análisis_12"/>
      <sheetName val="Presup_12"/>
      <sheetName val="V_Tierras_A12"/>
      <sheetName val="V_H_A_y_Muros_A12"/>
      <sheetName val="Term_A12"/>
      <sheetName val="v__exterior12"/>
      <sheetName val="analisis_sto_dgo12"/>
      <sheetName val="B1_6"/>
      <sheetName val="MATERIALES_LISTADO6"/>
      <sheetName val="m_o_6"/>
      <sheetName val="ana-sanit_6"/>
      <sheetName val="ANALISIS_H-A_6"/>
      <sheetName val="CUBICACION_6"/>
      <sheetName val="Análisis_de_Precios6"/>
      <sheetName val="Cotz_6"/>
      <sheetName val="anal_term6"/>
      <sheetName val="caseta_de_planta6"/>
      <sheetName val="AISC_13th_Ed__Properties_Viewe6"/>
      <sheetName val="Presupuesto-Zapata_Aislada6"/>
      <sheetName val="Analisis_Unitarios6"/>
      <sheetName val="Resumen_Precio_Equipos6"/>
      <sheetName val="listado_equipos_a_utilizar6"/>
      <sheetName val="Ins_26"/>
      <sheetName val="Precio"/>
      <sheetName val="Ac_Z11"/>
      <sheetName val="Ac_C11"/>
      <sheetName val="Ac_V11"/>
      <sheetName val="LOSA_2711"/>
      <sheetName val="resum_ac_11"/>
      <sheetName val="Analisis_Civil11"/>
      <sheetName val="Análisis_11"/>
      <sheetName val="Presup_11"/>
      <sheetName val="V_Tierras_A11"/>
      <sheetName val="V_H_A_y_Muros_A11"/>
      <sheetName val="Term_A11"/>
      <sheetName val="v__exterior11"/>
      <sheetName val="analisis_sto_dgo11"/>
      <sheetName val="B1_5"/>
      <sheetName val="MATERIALES_LISTADO5"/>
      <sheetName val="m_o_5"/>
      <sheetName val="ana-sanit_5"/>
      <sheetName val="ANALISIS_H-A_5"/>
      <sheetName val="CUBICACION_5"/>
      <sheetName val="Análisis_de_Precios5"/>
      <sheetName val="Cotz_5"/>
      <sheetName val="anal_term5"/>
      <sheetName val="caseta_de_planta5"/>
      <sheetName val="AISC_13th_Ed__Properties_Viewe5"/>
      <sheetName val="Presupuesto-Zapata_Aislada5"/>
      <sheetName val="Analisis_Unitarios5"/>
      <sheetName val="Resumen_Precio_Equipos5"/>
      <sheetName val="listado_equipos_a_utilizar5"/>
      <sheetName val="Ins_25"/>
      <sheetName val="Ac_Z13"/>
      <sheetName val="Ac_C13"/>
      <sheetName val="Ac_V13"/>
      <sheetName val="LOSA_2713"/>
      <sheetName val="resum_ac_13"/>
      <sheetName val="Analisis_Civil13"/>
      <sheetName val="Análisis_13"/>
      <sheetName val="Presup_13"/>
      <sheetName val="V_Tierras_A13"/>
      <sheetName val="V_H_A_y_Muros_A13"/>
      <sheetName val="Term_A13"/>
      <sheetName val="v__exterior13"/>
      <sheetName val="analisis_sto_dgo13"/>
      <sheetName val="B1_7"/>
      <sheetName val="MATERIALES_LISTADO7"/>
      <sheetName val="m_o_7"/>
      <sheetName val="ana-sanit_7"/>
      <sheetName val="ANALISIS_H-A_7"/>
      <sheetName val="CUBICACION_7"/>
      <sheetName val="Análisis_de_Precios7"/>
      <sheetName val="Cotz_7"/>
      <sheetName val="anal_term7"/>
      <sheetName val="caseta_de_planta7"/>
      <sheetName val="AISC_13th_Ed__Properties_Viewe7"/>
      <sheetName val="Presupuesto-Zapata_Aislada7"/>
      <sheetName val="Analisis_Unitarios7"/>
      <sheetName val="Resumen_Precio_Equipos7"/>
      <sheetName val="listado_equipos_a_utilizar7"/>
      <sheetName val="Ins_27"/>
      <sheetName val="Ac_Z14"/>
      <sheetName val="Ac_C14"/>
      <sheetName val="Ac_V14"/>
      <sheetName val="LOSA_2714"/>
      <sheetName val="resum_ac_14"/>
      <sheetName val="Analisis_Civil14"/>
      <sheetName val="Análisis_14"/>
      <sheetName val="Presup_14"/>
      <sheetName val="V_Tierras_A14"/>
      <sheetName val="V_H_A_y_Muros_A14"/>
      <sheetName val="Term_A14"/>
      <sheetName val="v__exterior14"/>
      <sheetName val="analisis_sto_dgo14"/>
      <sheetName val="B1_8"/>
      <sheetName val="MATERIALES_LISTADO8"/>
      <sheetName val="m_o_8"/>
      <sheetName val="ana-sanit_8"/>
      <sheetName val="ANALISIS_H-A_8"/>
      <sheetName val="CUBICACION_8"/>
      <sheetName val="Análisis_de_Precios8"/>
      <sheetName val="Cotz_8"/>
      <sheetName val="anal_term8"/>
      <sheetName val="caseta_de_planta8"/>
      <sheetName val="AISC_13th_Ed__Properties_Viewe8"/>
      <sheetName val="Presupuesto-Zapata_Aislada8"/>
      <sheetName val="Analisis_Unitarios8"/>
      <sheetName val="Resumen_Precio_Equipos8"/>
      <sheetName val="listado_equipos_a_utilizar8"/>
      <sheetName val="Ins_28"/>
      <sheetName val="Ac_Z15"/>
      <sheetName val="Ac_C15"/>
      <sheetName val="Ac_V15"/>
      <sheetName val="LOSA_2715"/>
      <sheetName val="resum_ac_15"/>
      <sheetName val="Analisis_Civil15"/>
      <sheetName val="Análisis_15"/>
      <sheetName val="Presup_15"/>
      <sheetName val="V_Tierras_A15"/>
      <sheetName val="V_H_A_y_Muros_A15"/>
      <sheetName val="Term_A15"/>
      <sheetName val="v__exterior15"/>
      <sheetName val="analisis_sto_dgo15"/>
      <sheetName val="B1_9"/>
      <sheetName val="MATERIALES_LISTADO9"/>
      <sheetName val="m_o_9"/>
      <sheetName val="ana-sanit_9"/>
      <sheetName val="ANALISIS_H-A_9"/>
      <sheetName val="CUBICACION_9"/>
      <sheetName val="Análisis_de_Precios9"/>
      <sheetName val="Cotz_9"/>
      <sheetName val="anal_term9"/>
      <sheetName val="caseta_de_planta9"/>
      <sheetName val="AISC_13th_Ed__Properties_Viewe9"/>
      <sheetName val="Presupuesto-Zapata_Aislada9"/>
      <sheetName val="Analisis_Unitarios9"/>
      <sheetName val="Resumen_Precio_Equipos9"/>
      <sheetName val="listado_equipos_a_utilizar9"/>
      <sheetName val="Ins_29"/>
      <sheetName val="Ac_Z16"/>
      <sheetName val="Ac_C16"/>
      <sheetName val="Ac_V16"/>
      <sheetName val="LOSA_2716"/>
      <sheetName val="resum_ac_16"/>
      <sheetName val="Analisis_Civil16"/>
      <sheetName val="Análisis_16"/>
      <sheetName val="Presup_16"/>
      <sheetName val="V_Tierras_A16"/>
      <sheetName val="V_H_A_y_Muros_A16"/>
      <sheetName val="Term_A16"/>
      <sheetName val="v__exterior16"/>
      <sheetName val="analisis_sto_dgo16"/>
      <sheetName val="B1_10"/>
      <sheetName val="MATERIALES_LISTADO10"/>
      <sheetName val="m_o_10"/>
      <sheetName val="ana-sanit_10"/>
      <sheetName val="ANALISIS_H-A_10"/>
      <sheetName val="CUBICACION_10"/>
      <sheetName val="Análisis_de_Precios10"/>
      <sheetName val="Cotz_10"/>
      <sheetName val="anal_term10"/>
      <sheetName val="caseta_de_planta10"/>
      <sheetName val="AISC_13th_Ed__Properties_View10"/>
      <sheetName val="Presupuesto-Zapata_Aislada10"/>
      <sheetName val="Analisis_Unitarios10"/>
      <sheetName val="Resumen_Precio_Equipos10"/>
      <sheetName val="listado_equipos_a_utilizar10"/>
      <sheetName val="Ins_210"/>
      <sheetName val="Ac_Z17"/>
      <sheetName val="Ac_C17"/>
      <sheetName val="Ac_V17"/>
      <sheetName val="LOSA_2717"/>
      <sheetName val="resum_ac_17"/>
      <sheetName val="Analisis_Civil17"/>
      <sheetName val="Análisis_17"/>
      <sheetName val="Presup_17"/>
      <sheetName val="V_Tierras_A17"/>
      <sheetName val="V_H_A_y_Muros_A17"/>
      <sheetName val="Term_A17"/>
      <sheetName val="v__exterior17"/>
      <sheetName val="analisis_sto_dgo17"/>
      <sheetName val="B1_11"/>
      <sheetName val="MATERIALES_LISTADO11"/>
      <sheetName val="m_o_11"/>
      <sheetName val="ana-sanit_11"/>
      <sheetName val="ANALISIS_H-A_11"/>
      <sheetName val="CUBICACION_11"/>
      <sheetName val="Análisis_de_Precios11"/>
      <sheetName val="Cotz_11"/>
      <sheetName val="anal_term11"/>
      <sheetName val="caseta_de_planta11"/>
      <sheetName val="AISC_13th_Ed__Properties_View11"/>
      <sheetName val="Presupuesto-Zapata_Aislada11"/>
      <sheetName val="Analisis_Unitarios11"/>
      <sheetName val="Resumen_Precio_Equipos11"/>
      <sheetName val="listado_equipos_a_utilizar11"/>
      <sheetName val="Ins_211"/>
      <sheetName val="Preci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3">
          <cell r="H3">
            <v>36.25</v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17">
          <cell r="H17">
            <v>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>
        <row r="17">
          <cell r="H17">
            <v>1</v>
          </cell>
        </row>
      </sheetData>
      <sheetData sheetId="22">
        <row r="17">
          <cell r="H17">
            <v>1</v>
          </cell>
        </row>
      </sheetData>
      <sheetData sheetId="23">
        <row r="17">
          <cell r="H17">
            <v>1</v>
          </cell>
        </row>
      </sheetData>
      <sheetData sheetId="24">
        <row r="17">
          <cell r="H17">
            <v>1</v>
          </cell>
        </row>
      </sheetData>
      <sheetData sheetId="25">
        <row r="17">
          <cell r="H17">
            <v>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>
        <row r="17">
          <cell r="H17">
            <v>1</v>
          </cell>
        </row>
      </sheetData>
      <sheetData sheetId="34">
        <row r="17">
          <cell r="H17">
            <v>1</v>
          </cell>
        </row>
      </sheetData>
      <sheetData sheetId="35">
        <row r="17">
          <cell r="H17">
            <v>1</v>
          </cell>
        </row>
      </sheetData>
      <sheetData sheetId="36">
        <row r="17">
          <cell r="H17">
            <v>1</v>
          </cell>
        </row>
      </sheetData>
      <sheetData sheetId="37">
        <row r="17">
          <cell r="H17">
            <v>1</v>
          </cell>
        </row>
      </sheetData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>
        <row r="17">
          <cell r="H17">
            <v>1</v>
          </cell>
        </row>
      </sheetData>
      <sheetData sheetId="49">
        <row r="17">
          <cell r="H17">
            <v>1</v>
          </cell>
        </row>
      </sheetData>
      <sheetData sheetId="50">
        <row r="17">
          <cell r="H17">
            <v>1</v>
          </cell>
        </row>
      </sheetData>
      <sheetData sheetId="51">
        <row r="17">
          <cell r="H17">
            <v>1</v>
          </cell>
        </row>
      </sheetData>
      <sheetData sheetId="52">
        <row r="17">
          <cell r="H17">
            <v>1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17">
          <cell r="H17">
            <v>1</v>
          </cell>
        </row>
      </sheetData>
      <sheetData sheetId="62">
        <row r="17">
          <cell r="H17">
            <v>1</v>
          </cell>
        </row>
      </sheetData>
      <sheetData sheetId="63">
        <row r="17">
          <cell r="H17">
            <v>1</v>
          </cell>
        </row>
      </sheetData>
      <sheetData sheetId="64">
        <row r="17">
          <cell r="H17">
            <v>1</v>
          </cell>
        </row>
      </sheetData>
      <sheetData sheetId="65">
        <row r="17">
          <cell r="H17">
            <v>1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>
        <row r="17">
          <cell r="H17">
            <v>1</v>
          </cell>
        </row>
      </sheetData>
      <sheetData sheetId="76"/>
      <sheetData sheetId="77">
        <row r="17">
          <cell r="H17">
            <v>1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>
        <row r="17">
          <cell r="H17">
            <v>1</v>
          </cell>
        </row>
      </sheetData>
      <sheetData sheetId="89"/>
      <sheetData sheetId="90">
        <row r="17">
          <cell r="H17">
            <v>1</v>
          </cell>
        </row>
      </sheetData>
      <sheetData sheetId="91"/>
      <sheetData sheetId="92"/>
      <sheetData sheetId="93"/>
      <sheetData sheetId="94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/>
      <sheetData sheetId="103" refreshError="1"/>
      <sheetData sheetId="104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17">
          <cell r="H17">
            <v>1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>
        <row r="17">
          <cell r="H17">
            <v>1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>
        <row r="17">
          <cell r="H17">
            <v>1</v>
          </cell>
        </row>
      </sheetData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>
        <row r="17">
          <cell r="H17">
            <v>1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7">
          <cell r="H17">
            <v>1</v>
          </cell>
        </row>
      </sheetData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7">
          <cell r="H17">
            <v>1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>
        <row r="17">
          <cell r="H17">
            <v>1</v>
          </cell>
        </row>
      </sheetData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7">
          <cell r="H17">
            <v>1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>
        <row r="17">
          <cell r="H17">
            <v>1</v>
          </cell>
        </row>
      </sheetData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>
        <row r="17">
          <cell r="H17">
            <v>1</v>
          </cell>
        </row>
      </sheetData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>
        <row r="17">
          <cell r="H17">
            <v>1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>
        <row r="17">
          <cell r="H17">
            <v>1</v>
          </cell>
        </row>
      </sheetData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ANALISIS_STO_DGO"/>
      <sheetName val="PRES__BOCA_NUEVA"/>
      <sheetName val="CONTRARO SEÑALIZACIONES"/>
      <sheetName val="Senalizacion"/>
      <sheetName val="A"/>
      <sheetName val="CONTRARO_SEÑALIZACIONES"/>
      <sheetName val="ANALISIS_STO_DGO1"/>
      <sheetName val="PRES__BOCA_NUEVA1"/>
      <sheetName val="CONTRARO_SEÑALIZACIONES1"/>
      <sheetName val="Presup"/>
      <sheetName val="EDIFICIO COUNTERS"/>
      <sheetName val="Presup."/>
      <sheetName val="LISTADO INSUMOS DEL 2000"/>
      <sheetName val="Resumen Precio Equipos"/>
      <sheetName val="O.M. y Salarios"/>
      <sheetName val="Materiales"/>
      <sheetName val="PRESUP. HOSPIT. VERON"/>
      <sheetName val="Insumos"/>
      <sheetName val="Análisis de Precios"/>
      <sheetName val="ANALISIS_STO_DGO2"/>
      <sheetName val="PRES__BOCA_NUEVA2"/>
      <sheetName val="CONTRARO_SEÑALIZACIONES2"/>
      <sheetName val="EDIFICIO_COUNTERS"/>
      <sheetName val="Resumen"/>
      <sheetName val="Planilla &lt;ENM#5&gt;"/>
      <sheetName val="Resumen Reducciones"/>
      <sheetName val="Planilla..."/>
      <sheetName val="Planilla"/>
      <sheetName val="Amortización"/>
      <sheetName val="Estudios y Diseños"/>
      <sheetName val="&lt;T-0&gt;Sop.Estudios.y.Diseños"/>
      <sheetName val="Otros Indirectos"/>
      <sheetName val="(1)-Trab.Gen"/>
      <sheetName val="1.01"/>
      <sheetName val="1.02"/>
      <sheetName val="1.03"/>
      <sheetName val="1.04"/>
      <sheetName val="1.05"/>
      <sheetName val="(2)-Mov.Tierra"/>
      <sheetName val="2.01"/>
      <sheetName val="2.02"/>
      <sheetName val="2.03"/>
      <sheetName val="&lt;T-1&gt;Sop.Alambradas"/>
      <sheetName val="100.01"/>
      <sheetName val="2.06"/>
      <sheetName val="2.07"/>
      <sheetName val="2.09"/>
      <sheetName val="&lt;T-3&gt;Sop.Exc.Inservible.&amp;.NClas"/>
      <sheetName val="2.10"/>
      <sheetName val="2.11"/>
      <sheetName val="2.12@2.14-116.03"/>
      <sheetName val="Rutas.Acarreo"/>
      <sheetName val="2.15"/>
      <sheetName val="2.16"/>
      <sheetName val="2.17"/>
      <sheetName val="2.18"/>
      <sheetName val="&lt;T-4&gt;Sop.Relleno-(Previo)"/>
      <sheetName val="&lt;T-4&gt;Sop.Relleno-(Acumulado)"/>
      <sheetName val="ajustes de reporte relleno"/>
      <sheetName val="&lt;T-4&gt;Sop.Relleno-(Periodo)"/>
      <sheetName val="&lt;T-5&gt;Sop.Pedraplén"/>
      <sheetName val="2.19"/>
      <sheetName val="2.22"/>
      <sheetName val="PN-2.04"/>
      <sheetName val="&lt;T-7&gt;Sop.Perfilado&amp;Grama"/>
      <sheetName val="2.24"/>
      <sheetName val="2.36"/>
      <sheetName val="Mejoramiento Fundación"/>
      <sheetName val="116.01"/>
      <sheetName val="116.02"/>
      <sheetName val="&lt;T-14&gt;Estabilización.Cal"/>
      <sheetName val="&lt;T-15&gt;Estabilización.Cemento"/>
      <sheetName val="PN-2.06"/>
      <sheetName val="Interferencias-Tuberías"/>
      <sheetName val="128.01"/>
      <sheetName val="&lt;Presup&gt;Tubería.Yuca"/>
      <sheetName val="139.01"/>
      <sheetName val="&lt;Presup&gt;Tub.Haras.Nacionales"/>
      <sheetName val="184.01"/>
      <sheetName val="&lt;Presup&gt;Tubería.Mata.Gorda"/>
      <sheetName val="184.02"/>
      <sheetName val="&lt;Presup&gt;Tubería.El.Aguacate"/>
      <sheetName val="184.03"/>
      <sheetName val="&lt;Presup&gt;Tubería.La.Victoria"/>
      <sheetName val="139.02"/>
      <sheetName val="&lt;Presup&gt;Tubería.Juan.Tomás"/>
      <sheetName val="161.01"/>
      <sheetName val="&lt;Presup&gt;Tubería.Mal.Nombre"/>
      <sheetName val="PN-2.01"/>
      <sheetName val="&lt;Presup&gt;Tubería.Varios.Trabajos"/>
      <sheetName val="(3)-Drenaje"/>
      <sheetName val="Cunetas"/>
      <sheetName val="3.1.02"/>
      <sheetName val="3.1.03"/>
      <sheetName val="150.01"/>
      <sheetName val="150.02"/>
      <sheetName val="162.01"/>
      <sheetName val="Drenaje Subterraneo"/>
      <sheetName val="3.3.01"/>
      <sheetName val="3.3.02"/>
      <sheetName val="Alc.Cajón"/>
      <sheetName val="100.02"/>
      <sheetName val="3.4.1.01"/>
      <sheetName val="3.4.1.02"/>
      <sheetName val="3.4.1.03"/>
      <sheetName val="3.4.1.04"/>
      <sheetName val="3.4.1.05"/>
      <sheetName val="3.4.1.06"/>
      <sheetName val="3.4.1.07"/>
      <sheetName val="3.4.1.08"/>
      <sheetName val="3.4.1.09"/>
      <sheetName val="3.4.1.10"/>
      <sheetName val="3.4.1.11"/>
      <sheetName val="3.4.1.12"/>
      <sheetName val="101.01"/>
      <sheetName val="3.4.1.16"/>
      <sheetName val="3.4.1.17"/>
      <sheetName val="Alc.Tubular"/>
      <sheetName val="3.4.2.01"/>
      <sheetName val="3.4.2.03"/>
      <sheetName val="3.4.2.04"/>
      <sheetName val="3.4.2.06"/>
      <sheetName val="3.4.2.07"/>
      <sheetName val="3.4.2.08"/>
      <sheetName val="3.4.2.09"/>
      <sheetName val="3.4.2.10"/>
      <sheetName val="3.4.2.11"/>
      <sheetName val="3.4.2.12"/>
      <sheetName val="&lt;T-6&gt;Sop.Exc.Rell.Estr.Alcant."/>
      <sheetName val="Colectores"/>
      <sheetName val="119.01"/>
      <sheetName val="119.02"/>
      <sheetName val="119.03"/>
      <sheetName val="119.04"/>
      <sheetName val="119.05"/>
      <sheetName val="119.06"/>
      <sheetName val="119.07"/>
      <sheetName val="119.08"/>
      <sheetName val="119.09"/>
      <sheetName val="129.01"/>
      <sheetName val="&lt;T-8&gt;Sop.Acero.Alcantarillas"/>
      <sheetName val="(4)-Estructuras"/>
      <sheetName val="(Puente)-Mal Nombre"/>
      <sheetName val="4.1.1.01"/>
      <sheetName val="4.1.1.04"/>
      <sheetName val="4.1.1.06"/>
      <sheetName val="4.1.1.08"/>
      <sheetName val="104.01"/>
      <sheetName val="104.02"/>
      <sheetName val="4.1.1.9"/>
      <sheetName val="4.1.1.10"/>
      <sheetName val="4.1.1.11"/>
      <sheetName val="4.1.1.12"/>
      <sheetName val="4.1.1.14"/>
      <sheetName val="4.1.1.15"/>
      <sheetName val="4.1.1.16"/>
      <sheetName val="4.1.1.18"/>
      <sheetName val="4.1.1.21"/>
      <sheetName val="130.01"/>
      <sheetName val="4.1.1.22"/>
      <sheetName val="4.1.1.25"/>
      <sheetName val="4.1.1.26"/>
      <sheetName val="120.01"/>
      <sheetName val="104.03"/>
      <sheetName val="4.1.4.04"/>
      <sheetName val="102.01"/>
      <sheetName val="102.02"/>
      <sheetName val="102.03"/>
      <sheetName val="102.04"/>
      <sheetName val="102.05"/>
      <sheetName val="4.1.4.06"/>
      <sheetName val="4.1.4.08"/>
      <sheetName val="4.1.4.09"/>
      <sheetName val="4.1.4.11"/>
      <sheetName val="4.1.4.18"/>
      <sheetName val="(Puente)-Dajao"/>
      <sheetName val="4.1.4.25"/>
      <sheetName val="106.02"/>
      <sheetName val="113.01"/>
      <sheetName val="113.02"/>
      <sheetName val="113.03"/>
      <sheetName val="106.01"/>
      <sheetName val="121.01"/>
      <sheetName val="121.02"/>
      <sheetName val="131.01"/>
      <sheetName val="131.02"/>
      <sheetName val="140.01"/>
      <sheetName val="140.02"/>
      <sheetName val="145.01"/>
      <sheetName val="145.02"/>
      <sheetName val="145.03"/>
      <sheetName val="145.04"/>
      <sheetName val="145.05"/>
      <sheetName val="163.01"/>
      <sheetName val="(Puente)-Haras Nacionales"/>
      <sheetName val="PN-4.2.2.02"/>
      <sheetName val="151.01"/>
      <sheetName val="4.2.2.02"/>
      <sheetName val="4.2.2.03"/>
      <sheetName val="4.2.2.04"/>
      <sheetName val="4.2.2.10"/>
      <sheetName val="151.02"/>
      <sheetName val="4.2.2.11"/>
      <sheetName val="4.2.2.12"/>
      <sheetName val="4.2.2.13"/>
      <sheetName val="103.01"/>
      <sheetName val="103.02"/>
      <sheetName val="103.03"/>
      <sheetName val="103.04"/>
      <sheetName val="105.01"/>
      <sheetName val="105.02"/>
      <sheetName val="105.03"/>
      <sheetName val="4.2.2.15 "/>
      <sheetName val="4.2.2.16"/>
      <sheetName val="4.2.2.17"/>
      <sheetName val="108.01"/>
      <sheetName val="108.02"/>
      <sheetName val="108.03"/>
      <sheetName val="111.01"/>
      <sheetName val="111.02"/>
      <sheetName val="111.03"/>
      <sheetName val="111.04"/>
      <sheetName val="114.01"/>
      <sheetName val="122.01"/>
      <sheetName val="141.01"/>
      <sheetName val="141.02"/>
      <sheetName val="141.03"/>
      <sheetName val="132.01"/>
      <sheetName val="132.02"/>
      <sheetName val="zapata bordillo-haras"/>
      <sheetName val="(Puente)-Yuca"/>
      <sheetName val="4.1.3.04"/>
      <sheetName val="4.1.3.06"/>
      <sheetName val="4.1.3.07"/>
      <sheetName val="4.1.3.08"/>
      <sheetName val="4.1.3.09"/>
      <sheetName val="112.01"/>
      <sheetName val="112.02"/>
      <sheetName val="112.03"/>
      <sheetName val="112.04"/>
      <sheetName val="112.05"/>
      <sheetName val="112.06"/>
      <sheetName val="112.07"/>
      <sheetName val="4.1.3.01"/>
      <sheetName val="4.1.3.18"/>
      <sheetName val="4.1.3.25"/>
      <sheetName val="123.01"/>
      <sheetName val="123.02"/>
      <sheetName val="123.03"/>
      <sheetName val="133.01"/>
      <sheetName val="142.01"/>
      <sheetName val="142.02"/>
      <sheetName val="146.01"/>
      <sheetName val="146.02"/>
      <sheetName val="146.03"/>
      <sheetName val="146.04"/>
      <sheetName val="152.01"/>
      <sheetName val="152.02"/>
      <sheetName val="164.01"/>
      <sheetName val="zapata.bordillo.losa.Yuca"/>
      <sheetName val="172.01"/>
      <sheetName val="172.02"/>
      <sheetName val="172.03"/>
      <sheetName val="PN-4.1.3.01"/>
      <sheetName val="PN-4.1.3.02"/>
      <sheetName val="PN-4.1.3.03"/>
      <sheetName val="PN-4.1.3.04"/>
      <sheetName val="(Puente)-Cabón"/>
      <sheetName val="4.1.2.06"/>
      <sheetName val="4.1.2.07"/>
      <sheetName val="4.1.2.11"/>
      <sheetName val="4.1.2.18"/>
      <sheetName val="4.1.2.20"/>
      <sheetName val="4.1.2.08"/>
      <sheetName val="4.1.2.25"/>
      <sheetName val="134.01"/>
      <sheetName val="134.02"/>
      <sheetName val="134.03"/>
      <sheetName val="143.01"/>
      <sheetName val="147.01"/>
      <sheetName val="153.01"/>
      <sheetName val="165.01"/>
      <sheetName val="165.02"/>
      <sheetName val="165.03"/>
      <sheetName val="173.01"/>
      <sheetName val="173.02"/>
      <sheetName val="PN-4.1.2.01"/>
      <sheetName val="PN-4.1.2.03"/>
      <sheetName val="PN-4.1.2.04"/>
      <sheetName val="PN-4.1.2.05"/>
      <sheetName val="153.02"/>
      <sheetName val="153.03"/>
      <sheetName val="(Puente)-Tossa"/>
      <sheetName val="4.1.5.04"/>
      <sheetName val="4.1.5.06"/>
      <sheetName val="4.1.5.07"/>
      <sheetName val="4.1.5.08"/>
      <sheetName val="4.1.5.09"/>
      <sheetName val="4.1.5.11"/>
      <sheetName val="154.01"/>
      <sheetName val="154.02"/>
      <sheetName val="135.01"/>
      <sheetName val="135.02"/>
      <sheetName val="135.03"/>
      <sheetName val="135.04"/>
      <sheetName val="135.05"/>
      <sheetName val="166.01"/>
      <sheetName val="174.01"/>
      <sheetName val="174.02"/>
      <sheetName val="174.03"/>
      <sheetName val="PN-4.1.5.03"/>
      <sheetName val="PN-4.1.5.05"/>
      <sheetName val="PN-4.1.5.06"/>
      <sheetName val="PN-4.1.5.07"/>
      <sheetName val="PN-4.1.5.08"/>
      <sheetName val="PN-4.1.5.09"/>
      <sheetName val="PN-4.1.5.11"/>
      <sheetName val="PN-4.1.5.12"/>
      <sheetName val="174.04"/>
      <sheetName val="174.05"/>
      <sheetName val="174.06"/>
      <sheetName val="174.07"/>
      <sheetName val="PN-4.1.5.13"/>
      <sheetName val="(Puente)-Ozama"/>
      <sheetName val="4.1.6.02"/>
      <sheetName val="4.1.6.05"/>
      <sheetName val="4.1.6.07"/>
      <sheetName val="4.1.6.09"/>
      <sheetName val="4.1.6.10"/>
      <sheetName val="&lt;P.U.&gt;Estructura.Puente"/>
      <sheetName val="4.1.6.13"/>
      <sheetName val="4.1.6.17"/>
      <sheetName val="175.01"/>
      <sheetName val="175.02"/>
      <sheetName val="175.03"/>
      <sheetName val="175.04"/>
      <sheetName val="PN-4.1.6.03"/>
      <sheetName val="175.05"/>
      <sheetName val="144.01"/>
      <sheetName val="144.02"/>
      <sheetName val="144.03"/>
      <sheetName val="155.01"/>
      <sheetName val="155.02"/>
      <sheetName val="155.03"/>
      <sheetName val="PN-4.1.6.06"/>
      <sheetName val="PN-4.1.6.09@PN-4.1.6.11"/>
      <sheetName val="PN-4.1.6.14"/>
      <sheetName val="(Puente)-Juan Tomas"/>
      <sheetName val="156.01"/>
      <sheetName val="156.02"/>
      <sheetName val="167.01"/>
      <sheetName val="176.01"/>
      <sheetName val="176.02"/>
      <sheetName val="176.03"/>
      <sheetName val="176.04"/>
      <sheetName val="176.05"/>
      <sheetName val="176.06"/>
      <sheetName val="176.07"/>
      <sheetName val="176.08"/>
      <sheetName val="176.09"/>
      <sheetName val="176.10"/>
      <sheetName val="176.11"/>
      <sheetName val="176.12"/>
      <sheetName val="PN-4.1.7.04"/>
      <sheetName val="PN-4.1.7.05"/>
      <sheetName val="PN-4.1.7.06"/>
      <sheetName val="PN-4.1.7.09"/>
      <sheetName val="PN-4.1.7.10"/>
      <sheetName val="PN-4.1.7.11"/>
      <sheetName val="PN-4.1.7.12"/>
      <sheetName val="PN-4.1.7.14"/>
      <sheetName val="PN-4.1.7.20"/>
      <sheetName val="PN-4.1.7.29"/>
      <sheetName val="(Distribuidor)-Punta-Yamasá"/>
      <sheetName val="4.2.1.05"/>
      <sheetName val="4.2.1.17"/>
      <sheetName val="4.2.1.10 "/>
      <sheetName val="4.2.1.11"/>
      <sheetName val="4.2.1.13"/>
      <sheetName val="115.01"/>
      <sheetName val="115.02"/>
      <sheetName val="115.03"/>
      <sheetName val="115.04"/>
      <sheetName val="115.05"/>
      <sheetName val="115.06"/>
      <sheetName val="115.07"/>
      <sheetName val="115.08"/>
      <sheetName val="124.01"/>
      <sheetName val="124.02"/>
      <sheetName val="124.03"/>
      <sheetName val="124.04"/>
      <sheetName val="124.05"/>
      <sheetName val="148.01"/>
      <sheetName val="148.02"/>
      <sheetName val="157.01"/>
      <sheetName val="157.02"/>
      <sheetName val="PN-4.2.1.03"/>
      <sheetName val="PN-4.2.1.05"/>
      <sheetName val="PN-4.2.1.08"/>
      <sheetName val="4.2.1.16"/>
      <sheetName val="4.2.1.21"/>
      <sheetName val="4.2.1.29"/>
      <sheetName val="4.2.1.30"/>
      <sheetName val="registros punta"/>
      <sheetName val="(Distribuidor)-La Victoria"/>
      <sheetName val="4.2.4.10"/>
      <sheetName val="4.2.4.04"/>
      <sheetName val="4.2.4.11"/>
      <sheetName val="4.2.4.15"/>
      <sheetName val="4.2.4.16"/>
      <sheetName val="4.2.4.13"/>
      <sheetName val="125.01"/>
      <sheetName val="125.02"/>
      <sheetName val="177.01"/>
      <sheetName val="177.02"/>
      <sheetName val="177.03"/>
      <sheetName val="177.04"/>
      <sheetName val="177.05"/>
      <sheetName val="177.06"/>
      <sheetName val="177.07"/>
      <sheetName val="158.01"/>
      <sheetName val="158.02"/>
      <sheetName val="158.03"/>
      <sheetName val="158.04"/>
      <sheetName val="158.05"/>
      <sheetName val="(Distribuidor)-Carre.Samaná"/>
      <sheetName val="4.2.5.01"/>
      <sheetName val="4.2.5.03"/>
      <sheetName val="4.2.5.11"/>
      <sheetName val="4.2.5.12"/>
      <sheetName val="4.2.5.13"/>
      <sheetName val="4.2.5.14"/>
      <sheetName val="178.01"/>
      <sheetName val="178.02"/>
      <sheetName val="178.03"/>
      <sheetName val="178.04"/>
      <sheetName val="178.05"/>
      <sheetName val="PN-4.2.5.04"/>
      <sheetName val="PN-4.2.5.08"/>
      <sheetName val="PN-4.2.5.12"/>
      <sheetName val="PN-4.2.5.15"/>
      <sheetName val="(Paso Inferior)-La Victoria"/>
      <sheetName val="4.3.2.10"/>
      <sheetName val="4.3.2.11"/>
      <sheetName val="4.3.2.12"/>
      <sheetName val="4.3.2.14"/>
      <sheetName val="4.3.2.15"/>
      <sheetName val="4.3.2.18"/>
      <sheetName val="4.3.2.21"/>
      <sheetName val="4.3.2.22"/>
      <sheetName val="(Paso Inferior)-Mata Mamón"/>
      <sheetName val="4.3.3.10"/>
      <sheetName val="4.3.3.11"/>
      <sheetName val="4.3.3.12"/>
      <sheetName val="4.3.3.14"/>
      <sheetName val="4.3.3.18"/>
      <sheetName val="4.3.3.21"/>
      <sheetName val="4.3.3.22"/>
      <sheetName val="(Paso Inferior)-Yabacao"/>
      <sheetName val="136.01"/>
      <sheetName val="136.02"/>
      <sheetName val="136.03"/>
      <sheetName val="136.04"/>
      <sheetName val="149.01"/>
      <sheetName val="136.05"/>
      <sheetName val="(Puente)-Provisional Ozama "/>
      <sheetName val="117.01"/>
      <sheetName val="117.02"/>
      <sheetName val="117.03"/>
      <sheetName val="117.04"/>
      <sheetName val="(Paso Inferior) El Aguacate"/>
      <sheetName val="(Paso Inferior)-Los Rojas"/>
      <sheetName val="159.01"/>
      <sheetName val="159.02"/>
      <sheetName val="159.03"/>
      <sheetName val="159.04"/>
      <sheetName val="168.01"/>
      <sheetName val="168.02"/>
      <sheetName val="168.03"/>
      <sheetName val="179.01"/>
      <sheetName val="PN-4.3.6.06"/>
      <sheetName val="(Paso Inferior)-El Aguacate"/>
      <sheetName val="169.01"/>
      <sheetName val="169.02"/>
      <sheetName val="Aguacate-.01"/>
      <sheetName val="169.03"/>
      <sheetName val="169.04"/>
      <sheetName val="180.01"/>
      <sheetName val="170.01"/>
      <sheetName val="170.02"/>
      <sheetName val="PN-4.3.5.03"/>
      <sheetName val="PN-4.3.5.04"/>
      <sheetName val="PN-4.3.5.05"/>
      <sheetName val="(Paso Inferior)-Mal Nombre"/>
      <sheetName val="170.03"/>
      <sheetName val="170.04"/>
      <sheetName val="181.01"/>
      <sheetName val="181.02"/>
      <sheetName val="117.05"/>
      <sheetName val="117.06"/>
      <sheetName val="126.01"/>
      <sheetName val="126.02"/>
      <sheetName val="137.01"/>
      <sheetName val="&lt;T-12&gt;Sop.Pedrap.Puente.Prov."/>
      <sheetName val="PN-4.3.1.03"/>
      <sheetName val="PN-4.3.1.05"/>
      <sheetName val="PN-4.3.1.07"/>
      <sheetName val="&lt;T-9&gt;Sop.Pilotes"/>
      <sheetName val="&lt;T-10&gt;Sop.Acero.Puentes"/>
      <sheetName val="Misceláneos-Estr."/>
      <sheetName val="182.01"/>
      <sheetName val="&lt;P.U.&gt;Acero.Refuerzo"/>
      <sheetName val="&lt;P.U.&gt;Pretensado.Cable.Acero"/>
      <sheetName val="Wick.Drains-Geopier"/>
      <sheetName val="109.01"/>
      <sheetName val="118.01"/>
      <sheetName val="118.02"/>
      <sheetName val="127.01"/>
      <sheetName val="171.01@171.03"/>
      <sheetName val="127.02"/>
      <sheetName val="127.03"/>
      <sheetName val="138.01"/>
      <sheetName val="&lt;T-13&gt;Drenes.Verticales"/>
      <sheetName val="&lt;T-16&gt;Pre-Perforación.Drenes"/>
      <sheetName val="&lt;T-17&gt;Columna.de.Grava"/>
      <sheetName val="&lt;T-18&gt;Columna.Grava.Terravanza"/>
      <sheetName val="Peaje"/>
      <sheetName val="4.4.02"/>
      <sheetName val="PN-4.4.01"/>
      <sheetName val="PN-4.4.02"/>
      <sheetName val="(5)-Estructura.de.Pavimento"/>
      <sheetName val="5.01"/>
      <sheetName val="5.02"/>
      <sheetName val="5.03@5.06"/>
      <sheetName val="5.07@5.10"/>
      <sheetName val="5.11"/>
      <sheetName val="5.12"/>
      <sheetName val="5.13"/>
      <sheetName val="5.14"/>
      <sheetName val="5.15"/>
      <sheetName val="&lt;T-2&gt;Acopio.Base.Planta.Indio"/>
      <sheetName val="&lt;P.U.&gt;Base.Estabilizada"/>
      <sheetName val="5.16@5.19"/>
      <sheetName val="160.01"/>
      <sheetName val="160.02"/>
      <sheetName val="183.01"/>
      <sheetName val="183.02"/>
      <sheetName val="PN-5.01"/>
      <sheetName val="PN-5.03"/>
      <sheetName val="PN-5.04"/>
      <sheetName val="PN-5.05"/>
      <sheetName val="&lt;T-19&gt;Sop.SubBase"/>
      <sheetName val="&lt;T-20&gt;Sop.Base"/>
      <sheetName val="&lt;T-21&gt;Sop.Asfalto"/>
      <sheetName val="(6)-Terminaciones"/>
      <sheetName val="6.2.01"/>
      <sheetName val="6.3.01"/>
      <sheetName val="6.3.02"/>
      <sheetName val="6.3.03"/>
      <sheetName val="6.3.04"/>
      <sheetName val="6.3.05"/>
      <sheetName val="6.3.19"/>
      <sheetName val="6.3.20"/>
      <sheetName val="6.3.21"/>
      <sheetName val="6.1.01 Contenes"/>
      <sheetName val="6.1.02 Bordillos"/>
      <sheetName val="6.1.03 Aceras Hormigon "/>
      <sheetName val="6.1.04Relleno Acera"/>
      <sheetName val="Paisajismo"/>
      <sheetName val="Iluminacion Vial"/>
      <sheetName val="(7)-Electrificación e ilum."/>
      <sheetName val="7.01"/>
      <sheetName val="7.02"/>
      <sheetName val="(Reembolsables)-Militares"/>
      <sheetName val="107.01"/>
      <sheetName val="185.01"/>
      <sheetName val="&lt;T-11&gt;Sop.Militares"/>
      <sheetName val="(Reembolsables)-Interf.Electric"/>
      <sheetName val="186.01"/>
      <sheetName val="Pres. Interferencia Electrica"/>
      <sheetName val="(110)-Puente.Provisional"/>
      <sheetName val="110.01"/>
      <sheetName val="x1-relleno prueba"/>
      <sheetName val="&lt;x1&gt;Relleno.Prueba.Avenida"/>
      <sheetName val="&lt;Estatus Proyecto&gt;"/>
      <sheetName val="TC-C27"/>
      <sheetName val="EX-V28"/>
      <sheetName val="RV-C13"/>
      <sheetName val="RV-C28"/>
      <sheetName val="EXC. QMC"/>
      <sheetName val="RV-H27"/>
      <sheetName val="EX-C36"/>
      <sheetName val="CF-C12"/>
      <sheetName val="EX-C37"/>
      <sheetName val="EX-C20"/>
      <sheetName val="EX-C24"/>
      <sheetName val="TRACT.MINA"/>
      <sheetName val="EX-C38"/>
      <sheetName val="EX-C27"/>
      <sheetName val="EX-C42"/>
      <sheetName val="% Ralenti CF-C12."/>
      <sheetName val="% Ralenti EXC."/>
      <sheetName val="% Ralenti EXC. (2)"/>
      <sheetName val="REND."/>
      <sheetName val="Produccion"/>
      <sheetName val="trac"/>
      <sheetName val="T. HORA"/>
      <sheetName val="Base de Dato"/>
      <sheetName val="Precio"/>
      <sheetName val="LISTADO_INSUMOS_DEL_2000"/>
      <sheetName val="Presup_"/>
      <sheetName val="Análisis_de_Precios"/>
      <sheetName val="Resumen_Precio_Equipos"/>
      <sheetName val="O_M__y_Salarios"/>
      <sheetName val="ANALISIS_STO_DGO3"/>
      <sheetName val="PRES__BOCA_NUEVA3"/>
      <sheetName val="CONTRARO_SEÑALIZACIONES3"/>
      <sheetName val="EDIFICIO_COUNTERS1"/>
      <sheetName val="LISTADO_INSUMOS_DEL_20001"/>
      <sheetName val="Presup_1"/>
      <sheetName val="Analisis de precios SURFACE"/>
      <sheetName val="Sheet1"/>
      <sheetName val="Sheet2"/>
      <sheetName val="Sheet3"/>
      <sheetName val="Los Ángeles (Fase II)"/>
      <sheetName val="MANO DE OBRA"/>
      <sheetName val="EyH"/>
      <sheetName val="MO"/>
      <sheetName val="ANALISIS_STO_DGO4"/>
      <sheetName val="PRES__BOCA_NUEVA4"/>
      <sheetName val="CONTRARO_SEÑALIZACIONES4"/>
      <sheetName val="EDIFICIO_COUNTERS2"/>
      <sheetName val="Presup_2"/>
      <sheetName val="LISTADO_INSUMOS_DEL_20002"/>
      <sheetName val="Análisis_de_Precios1"/>
      <sheetName val="Resumen_Precio_Equipos1"/>
      <sheetName val="O_M__y_Salarios1"/>
      <sheetName val="PRESUP__HOSPIT__VERON"/>
      <sheetName val="Planilla_&lt;ENM#5&gt;"/>
      <sheetName val="Resumen_Reducciones"/>
      <sheetName val="Planilla___"/>
      <sheetName val="Estudios_y_Diseños"/>
      <sheetName val="&lt;T-0&gt;Sop_Estudios_y_Diseños"/>
      <sheetName val="Otros_Indirectos"/>
      <sheetName val="(1)-Trab_Gen"/>
      <sheetName val="1_01"/>
      <sheetName val="1_02"/>
      <sheetName val="1_03"/>
      <sheetName val="1_04"/>
      <sheetName val="1_05"/>
      <sheetName val="(2)-Mov_Tierra"/>
      <sheetName val="2_01"/>
      <sheetName val="2_02"/>
      <sheetName val="2_03"/>
      <sheetName val="&lt;T-1&gt;Sop_Alambradas"/>
      <sheetName val="100_01"/>
      <sheetName val="2_06"/>
      <sheetName val="2_07"/>
      <sheetName val="2_09"/>
      <sheetName val="&lt;T-3&gt;Sop_Exc_Inservible_&amp;_NClas"/>
      <sheetName val="2_10"/>
      <sheetName val="2_11"/>
      <sheetName val="2_12@2_14-116_03"/>
      <sheetName val="Rutas_Acarreo"/>
      <sheetName val="2_15"/>
      <sheetName val="2_16"/>
      <sheetName val="2_17"/>
      <sheetName val="2_18"/>
      <sheetName val="&lt;T-4&gt;Sop_Relleno-(Previo)"/>
      <sheetName val="&lt;T-4&gt;Sop_Relleno-(Acumulado)"/>
      <sheetName val="ajustes_de_reporte_relleno"/>
      <sheetName val="&lt;T-4&gt;Sop_Relleno-(Periodo)"/>
      <sheetName val="&lt;T-5&gt;Sop_Pedraplén"/>
      <sheetName val="2_19"/>
      <sheetName val="2_22"/>
      <sheetName val="PN-2_04"/>
      <sheetName val="&lt;T-7&gt;Sop_Perfilado&amp;Grama"/>
      <sheetName val="2_24"/>
      <sheetName val="2_36"/>
      <sheetName val="Mejoramiento_Fundación"/>
      <sheetName val="116_01"/>
      <sheetName val="116_02"/>
      <sheetName val="&lt;T-14&gt;Estabilización_Cal"/>
      <sheetName val="&lt;T-15&gt;Estabilización_Cemento"/>
      <sheetName val="PN-2_06"/>
      <sheetName val="128_01"/>
      <sheetName val="&lt;Presup&gt;Tubería_Yuca"/>
      <sheetName val="139_01"/>
      <sheetName val="&lt;Presup&gt;Tub_Haras_Nacionales"/>
      <sheetName val="184_01"/>
      <sheetName val="&lt;Presup&gt;Tubería_Mata_Gorda"/>
      <sheetName val="184_02"/>
      <sheetName val="&lt;Presup&gt;Tubería_El_Aguacate"/>
      <sheetName val="184_03"/>
      <sheetName val="&lt;Presup&gt;Tubería_La_Victoria"/>
      <sheetName val="139_02"/>
      <sheetName val="&lt;Presup&gt;Tubería_Juan_Tomás"/>
      <sheetName val="161_01"/>
      <sheetName val="&lt;Presup&gt;Tubería_Mal_Nombre"/>
      <sheetName val="PN-2_01"/>
      <sheetName val="&lt;Presup&gt;Tubería_Varios_Trabajos"/>
      <sheetName val="3_1_02"/>
      <sheetName val="3_1_03"/>
      <sheetName val="150_01"/>
      <sheetName val="150_02"/>
      <sheetName val="162_01"/>
      <sheetName val="Drenaje_Subterraneo"/>
      <sheetName val="3_3_01"/>
      <sheetName val="3_3_02"/>
      <sheetName val="Alc_Cajón"/>
      <sheetName val="100_02"/>
      <sheetName val="3_4_1_01"/>
      <sheetName val="3_4_1_02"/>
      <sheetName val="3_4_1_03"/>
      <sheetName val="3_4_1_04"/>
      <sheetName val="3_4_1_05"/>
      <sheetName val="3_4_1_06"/>
      <sheetName val="3_4_1_07"/>
      <sheetName val="3_4_1_08"/>
      <sheetName val="3_4_1_09"/>
      <sheetName val="3_4_1_10"/>
      <sheetName val="3_4_1_11"/>
      <sheetName val="3_4_1_12"/>
      <sheetName val="101_01"/>
      <sheetName val="3_4_1_16"/>
      <sheetName val="3_4_1_17"/>
      <sheetName val="Alc_Tubular"/>
      <sheetName val="3_4_2_01"/>
      <sheetName val="3_4_2_03"/>
      <sheetName val="3_4_2_04"/>
      <sheetName val="3_4_2_06"/>
      <sheetName val="3_4_2_07"/>
      <sheetName val="3_4_2_08"/>
      <sheetName val="3_4_2_09"/>
      <sheetName val="3_4_2_10"/>
      <sheetName val="3_4_2_11"/>
      <sheetName val="3_4_2_12"/>
      <sheetName val="&lt;T-6&gt;Sop_Exc_Rell_Estr_Alcant_"/>
      <sheetName val="119_01"/>
      <sheetName val="119_02"/>
      <sheetName val="119_03"/>
      <sheetName val="119_04"/>
      <sheetName val="119_05"/>
      <sheetName val="119_06"/>
      <sheetName val="119_07"/>
      <sheetName val="119_08"/>
      <sheetName val="119_09"/>
      <sheetName val="129_01"/>
      <sheetName val="&lt;T-8&gt;Sop_Acero_Alcantarillas"/>
      <sheetName val="(Puente)-Mal_Nombre"/>
      <sheetName val="4_1_1_01"/>
      <sheetName val="4_1_1_04"/>
      <sheetName val="4_1_1_06"/>
      <sheetName val="4_1_1_08"/>
      <sheetName val="104_01"/>
      <sheetName val="104_02"/>
      <sheetName val="4_1_1_9"/>
      <sheetName val="4_1_1_10"/>
      <sheetName val="4_1_1_11"/>
      <sheetName val="4_1_1_12"/>
      <sheetName val="4_1_1_14"/>
      <sheetName val="4_1_1_15"/>
      <sheetName val="4_1_1_16"/>
      <sheetName val="4_1_1_18"/>
      <sheetName val="4_1_1_21"/>
      <sheetName val="130_01"/>
      <sheetName val="4_1_1_22"/>
      <sheetName val="4_1_1_25"/>
      <sheetName val="4_1_1_26"/>
      <sheetName val="120_01"/>
      <sheetName val="104_03"/>
      <sheetName val="4_1_4_04"/>
      <sheetName val="102_01"/>
      <sheetName val="102_02"/>
      <sheetName val="102_03"/>
      <sheetName val="102_04"/>
      <sheetName val="102_05"/>
      <sheetName val="4_1_4_06"/>
      <sheetName val="4_1_4_08"/>
      <sheetName val="4_1_4_09"/>
      <sheetName val="4_1_4_11"/>
      <sheetName val="4_1_4_18"/>
      <sheetName val="4_1_4_25"/>
      <sheetName val="106_02"/>
      <sheetName val="113_01"/>
      <sheetName val="113_02"/>
      <sheetName val="113_03"/>
      <sheetName val="106_01"/>
      <sheetName val="121_01"/>
      <sheetName val="121_02"/>
      <sheetName val="131_01"/>
      <sheetName val="131_02"/>
      <sheetName val="140_01"/>
      <sheetName val="140_02"/>
      <sheetName val="145_01"/>
      <sheetName val="145_02"/>
      <sheetName val="145_03"/>
      <sheetName val="145_04"/>
      <sheetName val="145_05"/>
      <sheetName val="163_01"/>
      <sheetName val="(Puente)-Haras_Nacionales"/>
      <sheetName val="PN-4_2_2_02"/>
      <sheetName val="151_01"/>
      <sheetName val="4_2_2_02"/>
      <sheetName val="4_2_2_03"/>
      <sheetName val="4_2_2_04"/>
      <sheetName val="4_2_2_10"/>
      <sheetName val="151_02"/>
      <sheetName val="4_2_2_11"/>
      <sheetName val="4_2_2_12"/>
      <sheetName val="4_2_2_13"/>
      <sheetName val="103_01"/>
      <sheetName val="103_02"/>
      <sheetName val="103_03"/>
      <sheetName val="103_04"/>
      <sheetName val="105_01"/>
      <sheetName val="105_02"/>
      <sheetName val="105_03"/>
      <sheetName val="4_2_2_15_"/>
      <sheetName val="4_2_2_16"/>
      <sheetName val="4_2_2_17"/>
      <sheetName val="108_01"/>
      <sheetName val="108_02"/>
      <sheetName val="108_03"/>
      <sheetName val="111_01"/>
      <sheetName val="111_02"/>
      <sheetName val="111_03"/>
      <sheetName val="111_04"/>
      <sheetName val="114_01"/>
      <sheetName val="122_01"/>
      <sheetName val="141_01"/>
      <sheetName val="141_02"/>
      <sheetName val="141_03"/>
      <sheetName val="132_01"/>
      <sheetName val="132_02"/>
      <sheetName val="zapata_bordillo-haras"/>
      <sheetName val="4_1_3_04"/>
      <sheetName val="4_1_3_06"/>
      <sheetName val="4_1_3_07"/>
      <sheetName val="4_1_3_08"/>
      <sheetName val="4_1_3_09"/>
      <sheetName val="112_01"/>
      <sheetName val="112_02"/>
      <sheetName val="112_03"/>
      <sheetName val="112_04"/>
      <sheetName val="112_05"/>
      <sheetName val="112_06"/>
      <sheetName val="112_07"/>
      <sheetName val="4_1_3_01"/>
      <sheetName val="4_1_3_18"/>
      <sheetName val="4_1_3_25"/>
      <sheetName val="123_01"/>
      <sheetName val="123_02"/>
      <sheetName val="123_03"/>
      <sheetName val="133_01"/>
      <sheetName val="142_01"/>
      <sheetName val="142_02"/>
      <sheetName val="146_01"/>
      <sheetName val="146_02"/>
      <sheetName val="146_03"/>
      <sheetName val="146_04"/>
      <sheetName val="152_01"/>
      <sheetName val="152_02"/>
      <sheetName val="164_01"/>
      <sheetName val="zapata_bordillo_losa_Yuca"/>
      <sheetName val="172_01"/>
      <sheetName val="172_02"/>
      <sheetName val="172_03"/>
      <sheetName val="PN-4_1_3_01"/>
      <sheetName val="PN-4_1_3_02"/>
      <sheetName val="PN-4_1_3_03"/>
      <sheetName val="PN-4_1_3_04"/>
      <sheetName val="4_1_2_06"/>
      <sheetName val="4_1_2_07"/>
      <sheetName val="4_1_2_11"/>
      <sheetName val="4_1_2_18"/>
      <sheetName val="4_1_2_20"/>
      <sheetName val="4_1_2_08"/>
      <sheetName val="4_1_2_25"/>
      <sheetName val="134_01"/>
      <sheetName val="134_02"/>
      <sheetName val="134_03"/>
      <sheetName val="143_01"/>
      <sheetName val="147_01"/>
      <sheetName val="153_01"/>
      <sheetName val="165_01"/>
      <sheetName val="165_02"/>
      <sheetName val="165_03"/>
      <sheetName val="173_01"/>
      <sheetName val="173_02"/>
      <sheetName val="PN-4_1_2_01"/>
      <sheetName val="PN-4_1_2_03"/>
      <sheetName val="PN-4_1_2_04"/>
      <sheetName val="PN-4_1_2_05"/>
      <sheetName val="153_02"/>
      <sheetName val="153_03"/>
      <sheetName val="4_1_5_04"/>
      <sheetName val="4_1_5_06"/>
      <sheetName val="4_1_5_07"/>
      <sheetName val="4_1_5_08"/>
      <sheetName val="4_1_5_09"/>
      <sheetName val="4_1_5_11"/>
      <sheetName val="154_01"/>
      <sheetName val="154_02"/>
      <sheetName val="135_01"/>
      <sheetName val="135_02"/>
      <sheetName val="135_03"/>
      <sheetName val="135_04"/>
      <sheetName val="135_05"/>
      <sheetName val="166_01"/>
      <sheetName val="174_01"/>
      <sheetName val="174_02"/>
      <sheetName val="174_03"/>
      <sheetName val="PN-4_1_5_03"/>
      <sheetName val="PN-4_1_5_05"/>
      <sheetName val="PN-4_1_5_06"/>
      <sheetName val="PN-4_1_5_07"/>
      <sheetName val="PN-4_1_5_08"/>
      <sheetName val="PN-4_1_5_09"/>
      <sheetName val="PN-4_1_5_11"/>
      <sheetName val="PN-4_1_5_12"/>
      <sheetName val="174_04"/>
      <sheetName val="174_05"/>
      <sheetName val="174_06"/>
      <sheetName val="174_07"/>
      <sheetName val="PN-4_1_5_13"/>
      <sheetName val="4_1_6_02"/>
      <sheetName val="4_1_6_05"/>
      <sheetName val="4_1_6_07"/>
      <sheetName val="4_1_6_09"/>
      <sheetName val="4_1_6_10"/>
      <sheetName val="&lt;P_U_&gt;Estructura_Puente"/>
      <sheetName val="4_1_6_13"/>
      <sheetName val="4_1_6_17"/>
      <sheetName val="175_01"/>
      <sheetName val="175_02"/>
      <sheetName val="175_03"/>
      <sheetName val="175_04"/>
      <sheetName val="PN-4_1_6_03"/>
      <sheetName val="175_05"/>
      <sheetName val="144_01"/>
      <sheetName val="144_02"/>
      <sheetName val="144_03"/>
      <sheetName val="155_01"/>
      <sheetName val="155_02"/>
      <sheetName val="155_03"/>
      <sheetName val="PN-4_1_6_06"/>
      <sheetName val="PN-4_1_6_09@PN-4_1_6_11"/>
      <sheetName val="PN-4_1_6_14"/>
      <sheetName val="(Puente)-Juan_Tomas"/>
      <sheetName val="156_01"/>
      <sheetName val="156_02"/>
      <sheetName val="167_01"/>
      <sheetName val="176_01"/>
      <sheetName val="176_02"/>
      <sheetName val="176_03"/>
      <sheetName val="176_04"/>
      <sheetName val="176_05"/>
      <sheetName val="176_06"/>
      <sheetName val="176_07"/>
      <sheetName val="176_08"/>
      <sheetName val="176_09"/>
      <sheetName val="176_10"/>
      <sheetName val="176_11"/>
      <sheetName val="176_12"/>
      <sheetName val="PN-4_1_7_04"/>
      <sheetName val="PN-4_1_7_05"/>
      <sheetName val="PN-4_1_7_06"/>
      <sheetName val="PN-4_1_7_09"/>
      <sheetName val="PN-4_1_7_10"/>
      <sheetName val="PN-4_1_7_11"/>
      <sheetName val="PN-4_1_7_12"/>
      <sheetName val="PN-4_1_7_14"/>
      <sheetName val="PN-4_1_7_20"/>
      <sheetName val="PN-4_1_7_29"/>
      <sheetName val="4_2_1_05"/>
      <sheetName val="4_2_1_17"/>
      <sheetName val="4_2_1_10_"/>
      <sheetName val="4_2_1_11"/>
      <sheetName val="4_2_1_13"/>
      <sheetName val="115_01"/>
      <sheetName val="115_02"/>
      <sheetName val="115_03"/>
      <sheetName val="115_04"/>
      <sheetName val="115_05"/>
      <sheetName val="115_06"/>
      <sheetName val="115_07"/>
      <sheetName val="115_08"/>
      <sheetName val="124_01"/>
      <sheetName val="124_02"/>
      <sheetName val="124_03"/>
      <sheetName val="124_04"/>
      <sheetName val="124_05"/>
      <sheetName val="148_01"/>
      <sheetName val="148_02"/>
      <sheetName val="157_01"/>
      <sheetName val="157_02"/>
      <sheetName val="PN-4_2_1_03"/>
      <sheetName val="PN-4_2_1_05"/>
      <sheetName val="PN-4_2_1_08"/>
      <sheetName val="4_2_1_16"/>
      <sheetName val="4_2_1_21"/>
      <sheetName val="4_2_1_29"/>
      <sheetName val="4_2_1_30"/>
      <sheetName val="registros_punta"/>
      <sheetName val="(Distribuidor)-La_Victoria"/>
      <sheetName val="4_2_4_10"/>
      <sheetName val="4_2_4_04"/>
      <sheetName val="4_2_4_11"/>
      <sheetName val="4_2_4_15"/>
      <sheetName val="4_2_4_16"/>
      <sheetName val="4_2_4_13"/>
      <sheetName val="125_01"/>
      <sheetName val="125_02"/>
      <sheetName val="177_01"/>
      <sheetName val="177_02"/>
      <sheetName val="177_03"/>
      <sheetName val="177_04"/>
      <sheetName val="177_05"/>
      <sheetName val="177_06"/>
      <sheetName val="177_07"/>
      <sheetName val="158_01"/>
      <sheetName val="158_02"/>
      <sheetName val="158_03"/>
      <sheetName val="158_04"/>
      <sheetName val="158_05"/>
      <sheetName val="(Distribuidor)-Carre_Samaná"/>
      <sheetName val="4_2_5_01"/>
      <sheetName val="4_2_5_03"/>
      <sheetName val="4_2_5_11"/>
      <sheetName val="4_2_5_12"/>
      <sheetName val="4_2_5_13"/>
      <sheetName val="4_2_5_14"/>
      <sheetName val="178_01"/>
      <sheetName val="178_02"/>
      <sheetName val="178_03"/>
      <sheetName val="178_04"/>
      <sheetName val="178_05"/>
      <sheetName val="PN-4_2_5_04"/>
      <sheetName val="PN-4_2_5_08"/>
      <sheetName val="PN-4_2_5_12"/>
      <sheetName val="PN-4_2_5_15"/>
      <sheetName val="(Paso_Inferior)-La_Victoria"/>
      <sheetName val="4_3_2_10"/>
      <sheetName val="4_3_2_11"/>
      <sheetName val="4_3_2_12"/>
      <sheetName val="4_3_2_14"/>
      <sheetName val="4_3_2_15"/>
      <sheetName val="4_3_2_18"/>
      <sheetName val="4_3_2_21"/>
      <sheetName val="4_3_2_22"/>
      <sheetName val="(Paso_Inferior)-Mata_Mamón"/>
      <sheetName val="4_3_3_10"/>
      <sheetName val="4_3_3_11"/>
      <sheetName val="4_3_3_12"/>
      <sheetName val="4_3_3_14"/>
      <sheetName val="4_3_3_18"/>
      <sheetName val="4_3_3_21"/>
      <sheetName val="4_3_3_22"/>
      <sheetName val="(Paso_Inferior)-Yabacao"/>
      <sheetName val="136_01"/>
      <sheetName val="136_02"/>
      <sheetName val="136_03"/>
      <sheetName val="136_04"/>
      <sheetName val="149_01"/>
      <sheetName val="136_05"/>
      <sheetName val="(Puente)-Provisional_Ozama_"/>
      <sheetName val="117_01"/>
      <sheetName val="117_02"/>
      <sheetName val="117_03"/>
      <sheetName val="117_04"/>
      <sheetName val="(Paso_Inferior)_El_Aguacate"/>
      <sheetName val="(Paso_Inferior)-Los_Rojas"/>
      <sheetName val="159_01"/>
      <sheetName val="159_02"/>
      <sheetName val="159_03"/>
      <sheetName val="159_04"/>
      <sheetName val="168_01"/>
      <sheetName val="168_02"/>
      <sheetName val="168_03"/>
      <sheetName val="179_01"/>
      <sheetName val="PN-4_3_6_06"/>
      <sheetName val="(Paso_Inferior)-El_Aguacate"/>
      <sheetName val="169_01"/>
      <sheetName val="169_02"/>
      <sheetName val="Aguacate-_01"/>
      <sheetName val="169_03"/>
      <sheetName val="169_04"/>
      <sheetName val="180_01"/>
      <sheetName val="170_01"/>
      <sheetName val="170_02"/>
      <sheetName val="PN-4_3_5_03"/>
      <sheetName val="PN-4_3_5_04"/>
      <sheetName val="PN-4_3_5_05"/>
      <sheetName val="(Paso_Inferior)-Mal_Nombre"/>
      <sheetName val="170_03"/>
      <sheetName val="170_04"/>
      <sheetName val="181_01"/>
      <sheetName val="181_02"/>
      <sheetName val="117_05"/>
      <sheetName val="117_06"/>
      <sheetName val="126_01"/>
      <sheetName val="126_02"/>
      <sheetName val="137_01"/>
      <sheetName val="&lt;T-12&gt;Sop_Pedrap_Puente_Prov_"/>
      <sheetName val="PN-4_3_1_03"/>
      <sheetName val="PN-4_3_1_05"/>
      <sheetName val="PN-4_3_1_07"/>
      <sheetName val="&lt;T-9&gt;Sop_Pilotes"/>
      <sheetName val="&lt;T-10&gt;Sop_Acero_Puentes"/>
      <sheetName val="Misceláneos-Estr_"/>
      <sheetName val="182_01"/>
      <sheetName val="&lt;P_U_&gt;Acero_Refuerzo"/>
      <sheetName val="&lt;P_U_&gt;Pretensado_Cable_Acero"/>
      <sheetName val="Wick_Drains-Geopier"/>
      <sheetName val="109_01"/>
      <sheetName val="118_01"/>
      <sheetName val="118_02"/>
      <sheetName val="127_01"/>
      <sheetName val="171_01@171_03"/>
      <sheetName val="127_02"/>
      <sheetName val="127_03"/>
      <sheetName val="138_01"/>
      <sheetName val="&lt;T-13&gt;Drenes_Verticales"/>
      <sheetName val="&lt;T-16&gt;Pre-Perforación_Drenes"/>
      <sheetName val="&lt;T-17&gt;Columna_de_Grava"/>
      <sheetName val="&lt;T-18&gt;Columna_Grava_Terravanza"/>
      <sheetName val="4_4_02"/>
      <sheetName val="PN-4_4_01"/>
      <sheetName val="PN-4_4_02"/>
      <sheetName val="(5)-Estructura_de_Pavimento"/>
      <sheetName val="5_01"/>
      <sheetName val="5_02"/>
      <sheetName val="5_03@5_06"/>
      <sheetName val="5_07@5_10"/>
      <sheetName val="5_11"/>
      <sheetName val="5_12"/>
      <sheetName val="5_13"/>
      <sheetName val="5_14"/>
      <sheetName val="5_15"/>
      <sheetName val="&lt;T-2&gt;Acopio_Base_Planta_Indio"/>
      <sheetName val="&lt;P_U_&gt;Base_Estabilizada"/>
      <sheetName val="5_16@5_19"/>
      <sheetName val="160_01"/>
      <sheetName val="160_02"/>
      <sheetName val="183_01"/>
      <sheetName val="183_02"/>
      <sheetName val="PN-5_01"/>
      <sheetName val="PN-5_03"/>
      <sheetName val="PN-5_04"/>
      <sheetName val="PN-5_05"/>
      <sheetName val="&lt;T-19&gt;Sop_SubBase"/>
      <sheetName val="&lt;T-20&gt;Sop_Base"/>
      <sheetName val="&lt;T-21&gt;Sop_Asfalto"/>
      <sheetName val="6_2_01"/>
      <sheetName val="6_3_01"/>
      <sheetName val="6_3_02"/>
      <sheetName val="6_3_03"/>
      <sheetName val="6_3_04"/>
      <sheetName val="6_3_05"/>
      <sheetName val="6_3_19"/>
      <sheetName val="6_3_20"/>
      <sheetName val="6_3_21"/>
      <sheetName val="6_1_01_Contenes"/>
      <sheetName val="6_1_02_Bordillos"/>
      <sheetName val="6_1_03_Aceras_Hormigon_"/>
      <sheetName val="6_1_04Relleno_Acera"/>
      <sheetName val="Iluminacion_Vial"/>
      <sheetName val="(7)-Electrificación_e_ilum_"/>
      <sheetName val="7_01"/>
      <sheetName val="7_02"/>
      <sheetName val="107_01"/>
      <sheetName val="185_01"/>
      <sheetName val="&lt;T-11&gt;Sop_Militares"/>
      <sheetName val="(Reembolsables)-Interf_Electric"/>
      <sheetName val="186_01"/>
      <sheetName val="Pres__Interferencia_Electrica"/>
      <sheetName val="(110)-Puente_Provisional"/>
      <sheetName val="110_01"/>
      <sheetName val="x1-relleno_prueba"/>
      <sheetName val="&lt;x1&gt;Relleno_Prueba_Avenida"/>
      <sheetName val="&lt;Estatus_Proyecto&gt;"/>
      <sheetName val="EXC__QMC"/>
      <sheetName val="TRACT_MINA"/>
      <sheetName val="%_Ralenti_CF-C12_"/>
      <sheetName val="%_Ralenti_EXC_"/>
      <sheetName val="%_Ralenti_EXC__(2)"/>
      <sheetName val="REND_"/>
      <sheetName val="T__HORA"/>
      <sheetName val="Base_de_Dato"/>
      <sheetName val="Analisis_de_precios_SURFACE"/>
      <sheetName val="BOQ desglose "/>
      <sheetName val="Análisis"/>
      <sheetName val="Ana"/>
      <sheetName val="insumo"/>
      <sheetName val="Mezcla"/>
      <sheetName val="exteriores"/>
      <sheetName val="Analisis de Costos"/>
      <sheetName val="anal term"/>
      <sheetName val="Pu-Sanit."/>
      <sheetName val="Mat"/>
      <sheetName val="Anal. horm."/>
      <sheetName val="PU-Elect."/>
      <sheetName val="UASD"/>
      <sheetName val="Jornal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ano de Obra"/>
      <sheetName val="Insumos"/>
      <sheetName val="Analisis "/>
      <sheetName val="Analisis Civil"/>
      <sheetName val="Mezcla"/>
      <sheetName val="Presupuesto por Partidas"/>
    </sheetNames>
    <sheetDataSet>
      <sheetData sheetId="0" refreshError="1"/>
      <sheetData sheetId="1" refreshError="1"/>
      <sheetData sheetId="2" refreshError="1">
        <row r="3">
          <cell r="I3">
            <v>36.200000000000003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Presupuesto"/>
      <sheetName val="Analisis salidas"/>
      <sheetName val="Analisis alimentadores"/>
    </sheetNames>
    <sheetDataSet>
      <sheetData sheetId="0"/>
      <sheetData sheetId="1"/>
      <sheetData sheetId="2">
        <row r="2">
          <cell r="H2">
            <v>0.8</v>
          </cell>
        </row>
        <row r="4">
          <cell r="H4">
            <v>0.3</v>
          </cell>
        </row>
        <row r="5">
          <cell r="H5">
            <v>0.15</v>
          </cell>
        </row>
        <row r="7">
          <cell r="H7">
            <v>50.55</v>
          </cell>
        </row>
      </sheetData>
      <sheetData sheetId="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.Tierra"/>
      <sheetName val="Indice Pres. "/>
      <sheetName val="PRE. CORREGIDO"/>
      <sheetName val="Anal. A-emplame obra de toma"/>
      <sheetName val="Anal. B linea aduccion"/>
      <sheetName val="C-camino acceso"/>
      <sheetName val="planta tratamiento"/>
      <sheetName val="linea de conduccion a depositos"/>
      <sheetName val="bombeo el  fundo"/>
      <sheetName val="DEPOSITO el  fundo "/>
      <sheetName val="camino acceso deposito bani"/>
      <sheetName val="DEPOSITO el  bani"/>
      <sheetName val="DEPOSITO matanza"/>
      <sheetName val="DEPOSITO nizao"/>
      <sheetName val="camino acceso deposito paya"/>
      <sheetName val="DEPOSITO quija quieta"/>
      <sheetName val="acond. deposito nizao"/>
      <sheetName val="acond. deposito calderas"/>
      <sheetName val="acond. deposito BANI"/>
      <sheetName val="linea matriz y dist. el fundo"/>
      <sheetName val="linea matriz y dist. bani"/>
      <sheetName val="linea matriz y dist. matanzas"/>
      <sheetName val="linea matriz y dist. nizao"/>
      <sheetName val="linea matriz y dist. paya"/>
      <sheetName val="linea matriz y dist.quija quiet"/>
      <sheetName val="linea matriz y dist.carreton"/>
      <sheetName val="obras complementarias"/>
      <sheetName val="Equipos"/>
      <sheetName val="Materiales"/>
      <sheetName val="MANO OBRA-2"/>
      <sheetName val="CARGA SOCIAL"/>
    </sheetNames>
    <sheetDataSet>
      <sheetData sheetId="0"/>
      <sheetData sheetId="1"/>
      <sheetData sheetId="2"/>
      <sheetData sheetId="3">
        <row r="1">
          <cell r="C1" t="str">
            <v>Consorcio Biwater - Goisaco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173">
          <cell r="E173">
            <v>34.997199999999999</v>
          </cell>
        </row>
      </sheetData>
      <sheetData sheetId="29">
        <row r="59">
          <cell r="F59">
            <v>907.53600000000006</v>
          </cell>
        </row>
      </sheetData>
      <sheetData sheetId="3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Monte Plata"/>
      <sheetName val="SABANA GRANDE"/>
      <sheetName val="LAS CEJAS"/>
      <sheetName val="LOS BOTADOS"/>
      <sheetName val="DON JUAN"/>
      <sheetName val="YAMASA"/>
      <sheetName val="PERALVILLO"/>
      <sheetName val="MAJAGUAL"/>
      <sheetName val="BAYAGUANA"/>
      <sheetName val="CHIRINO"/>
      <sheetName val="DEAN"/>
      <sheetName val="LA GALLERA, BELLA VISTA"/>
      <sheetName val="GONZALO"/>
      <sheetName val="analisis"/>
      <sheetName val="tarifa equipo"/>
      <sheetName val="lista de materiales"/>
      <sheetName val="presupuesto no ejecutable"/>
      <sheetName val="MO"/>
      <sheetName val="PRESUPUESTO"/>
      <sheetName val="Los Ángeles (Fase II)"/>
      <sheetName val="Analisis BC"/>
      <sheetName val="qqVgas"/>
      <sheetName val="INSU"/>
      <sheetName val="Configur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Senalizacion"/>
      <sheetName val="A"/>
      <sheetName val="ANALISIS_STO_DGO"/>
      <sheetName val="PRES__BOCA_NUEVA"/>
      <sheetName val="CONTRARO_SEÑALIZACIONES"/>
      <sheetName val="ANALISIS_STO_DGO1"/>
      <sheetName val="PRES__BOCA_NUEVA1"/>
      <sheetName val="CONTRARO_SEÑALIZACIONES1"/>
      <sheetName val="Presup"/>
      <sheetName val="EDIFICIO COUNTERS"/>
      <sheetName val="Presup."/>
      <sheetName val="LISTADO INSUMOS DEL 2000"/>
      <sheetName val="Resumen Precio Equipos"/>
      <sheetName val="O.M. y Salarios"/>
      <sheetName val="Materiales"/>
      <sheetName val="PRESUP. HOSPIT. VERON"/>
      <sheetName val="Insumos"/>
      <sheetName val="Análisis de Precios"/>
      <sheetName val="Resumen"/>
      <sheetName val="Planilla &lt;ENM#5&gt;"/>
      <sheetName val="Resumen Reducciones"/>
      <sheetName val="Planilla..."/>
      <sheetName val="Planilla"/>
      <sheetName val="Amortización"/>
      <sheetName val="Estudios y Diseños"/>
      <sheetName val="&lt;T-0&gt;Sop.Estudios.y.Diseños"/>
      <sheetName val="Otros Indirectos"/>
      <sheetName val="(1)-Trab.Gen"/>
      <sheetName val="1.01"/>
      <sheetName val="1.02"/>
      <sheetName val="1.03"/>
      <sheetName val="1.04"/>
      <sheetName val="1.05"/>
      <sheetName val="(2)-Mov.Tierra"/>
      <sheetName val="2.01"/>
      <sheetName val="2.02"/>
      <sheetName val="2.03"/>
      <sheetName val="&lt;T-1&gt;Sop.Alambradas"/>
      <sheetName val="100.01"/>
      <sheetName val="2.06"/>
      <sheetName val="2.07"/>
      <sheetName val="2.09"/>
      <sheetName val="&lt;T-3&gt;Sop.Exc.Inservible.&amp;.NClas"/>
      <sheetName val="2.10"/>
      <sheetName val="2.11"/>
      <sheetName val="2.12@2.14-116.03"/>
      <sheetName val="Rutas.Acarreo"/>
      <sheetName val="2.15"/>
      <sheetName val="2.16"/>
      <sheetName val="2.17"/>
      <sheetName val="2.18"/>
      <sheetName val="&lt;T-4&gt;Sop.Relleno-(Previo)"/>
      <sheetName val="&lt;T-4&gt;Sop.Relleno-(Acumulado)"/>
      <sheetName val="ajustes de reporte relleno"/>
      <sheetName val="&lt;T-4&gt;Sop.Relleno-(Periodo)"/>
      <sheetName val="&lt;T-5&gt;Sop.Pedraplén"/>
      <sheetName val="2.19"/>
      <sheetName val="2.22"/>
      <sheetName val="PN-2.04"/>
      <sheetName val="&lt;T-7&gt;Sop.Perfilado&amp;Grama"/>
      <sheetName val="2.24"/>
      <sheetName val="2.36"/>
      <sheetName val="Mejoramiento Fundación"/>
      <sheetName val="116.01"/>
      <sheetName val="116.02"/>
      <sheetName val="&lt;T-14&gt;Estabilización.Cal"/>
      <sheetName val="&lt;T-15&gt;Estabilización.Cemento"/>
      <sheetName val="PN-2.06"/>
      <sheetName val="Interferencias-Tuberías"/>
      <sheetName val="128.01"/>
      <sheetName val="&lt;Presup&gt;Tubería.Yuca"/>
      <sheetName val="139.01"/>
      <sheetName val="&lt;Presup&gt;Tub.Haras.Nacionales"/>
      <sheetName val="184.01"/>
      <sheetName val="&lt;Presup&gt;Tubería.Mata.Gorda"/>
      <sheetName val="184.02"/>
      <sheetName val="&lt;Presup&gt;Tubería.El.Aguacate"/>
      <sheetName val="184.03"/>
      <sheetName val="&lt;Presup&gt;Tubería.La.Victoria"/>
      <sheetName val="139.02"/>
      <sheetName val="&lt;Presup&gt;Tubería.Juan.Tomás"/>
      <sheetName val="161.01"/>
      <sheetName val="&lt;Presup&gt;Tubería.Mal.Nombre"/>
      <sheetName val="PN-2.01"/>
      <sheetName val="&lt;Presup&gt;Tubería.Varios.Trabajos"/>
      <sheetName val="(3)-Drenaje"/>
      <sheetName val="Cunetas"/>
      <sheetName val="3.1.02"/>
      <sheetName val="3.1.03"/>
      <sheetName val="150.01"/>
      <sheetName val="150.02"/>
      <sheetName val="162.01"/>
      <sheetName val="Drenaje Subterraneo"/>
      <sheetName val="3.3.01"/>
      <sheetName val="3.3.02"/>
      <sheetName val="Alc.Cajón"/>
      <sheetName val="100.02"/>
      <sheetName val="3.4.1.01"/>
      <sheetName val="3.4.1.02"/>
      <sheetName val="3.4.1.03"/>
      <sheetName val="3.4.1.04"/>
      <sheetName val="3.4.1.05"/>
      <sheetName val="3.4.1.06"/>
      <sheetName val="3.4.1.07"/>
      <sheetName val="3.4.1.08"/>
      <sheetName val="3.4.1.09"/>
      <sheetName val="3.4.1.10"/>
      <sheetName val="3.4.1.11"/>
      <sheetName val="3.4.1.12"/>
      <sheetName val="101.01"/>
      <sheetName val="3.4.1.16"/>
      <sheetName val="3.4.1.17"/>
      <sheetName val="Alc.Tubular"/>
      <sheetName val="3.4.2.01"/>
      <sheetName val="3.4.2.03"/>
      <sheetName val="3.4.2.04"/>
      <sheetName val="3.4.2.06"/>
      <sheetName val="3.4.2.07"/>
      <sheetName val="3.4.2.08"/>
      <sheetName val="3.4.2.09"/>
      <sheetName val="3.4.2.10"/>
      <sheetName val="3.4.2.11"/>
      <sheetName val="3.4.2.12"/>
      <sheetName val="&lt;T-6&gt;Sop.Exc.Rell.Estr.Alcant."/>
      <sheetName val="Colectores"/>
      <sheetName val="119.01"/>
      <sheetName val="119.02"/>
      <sheetName val="119.03"/>
      <sheetName val="119.04"/>
      <sheetName val="119.05"/>
      <sheetName val="119.06"/>
      <sheetName val="119.07"/>
      <sheetName val="119.08"/>
      <sheetName val="119.09"/>
      <sheetName val="129.01"/>
      <sheetName val="&lt;T-8&gt;Sop.Acero.Alcantarillas"/>
      <sheetName val="(4)-Estructuras"/>
      <sheetName val="(Puente)-Mal Nombre"/>
      <sheetName val="4.1.1.01"/>
      <sheetName val="4.1.1.04"/>
      <sheetName val="4.1.1.06"/>
      <sheetName val="4.1.1.08"/>
      <sheetName val="104.01"/>
      <sheetName val="104.02"/>
      <sheetName val="4.1.1.9"/>
      <sheetName val="4.1.1.10"/>
      <sheetName val="4.1.1.11"/>
      <sheetName val="4.1.1.12"/>
      <sheetName val="4.1.1.14"/>
      <sheetName val="4.1.1.15"/>
      <sheetName val="4.1.1.16"/>
      <sheetName val="4.1.1.18"/>
      <sheetName val="4.1.1.21"/>
      <sheetName val="130.01"/>
      <sheetName val="4.1.1.22"/>
      <sheetName val="4.1.1.25"/>
      <sheetName val="4.1.1.26"/>
      <sheetName val="120.01"/>
      <sheetName val="104.03"/>
      <sheetName val="4.1.4.04"/>
      <sheetName val="102.01"/>
      <sheetName val="102.02"/>
      <sheetName val="102.03"/>
      <sheetName val="102.04"/>
      <sheetName val="102.05"/>
      <sheetName val="4.1.4.06"/>
      <sheetName val="4.1.4.08"/>
      <sheetName val="4.1.4.09"/>
      <sheetName val="4.1.4.11"/>
      <sheetName val="4.1.4.18"/>
      <sheetName val="(Puente)-Dajao"/>
      <sheetName val="4.1.4.25"/>
      <sheetName val="106.02"/>
      <sheetName val="113.01"/>
      <sheetName val="113.02"/>
      <sheetName val="113.03"/>
      <sheetName val="106.01"/>
      <sheetName val="121.01"/>
      <sheetName val="121.02"/>
      <sheetName val="131.01"/>
      <sheetName val="131.02"/>
      <sheetName val="140.01"/>
      <sheetName val="140.02"/>
      <sheetName val="145.01"/>
      <sheetName val="145.02"/>
      <sheetName val="145.03"/>
      <sheetName val="145.04"/>
      <sheetName val="145.05"/>
      <sheetName val="163.01"/>
      <sheetName val="(Puente)-Haras Nacionales"/>
      <sheetName val="PN-4.2.2.02"/>
      <sheetName val="151.01"/>
      <sheetName val="4.2.2.02"/>
      <sheetName val="4.2.2.03"/>
      <sheetName val="4.2.2.04"/>
      <sheetName val="4.2.2.10"/>
      <sheetName val="151.02"/>
      <sheetName val="4.2.2.11"/>
      <sheetName val="4.2.2.12"/>
      <sheetName val="4.2.2.13"/>
      <sheetName val="103.01"/>
      <sheetName val="103.02"/>
      <sheetName val="103.03"/>
      <sheetName val="103.04"/>
      <sheetName val="105.01"/>
      <sheetName val="105.02"/>
      <sheetName val="105.03"/>
      <sheetName val="4.2.2.15 "/>
      <sheetName val="4.2.2.16"/>
      <sheetName val="4.2.2.17"/>
      <sheetName val="108.01"/>
      <sheetName val="108.02"/>
      <sheetName val="108.03"/>
      <sheetName val="111.01"/>
      <sheetName val="111.02"/>
      <sheetName val="111.03"/>
      <sheetName val="111.04"/>
      <sheetName val="114.01"/>
      <sheetName val="122.01"/>
      <sheetName val="141.01"/>
      <sheetName val="141.02"/>
      <sheetName val="141.03"/>
      <sheetName val="132.01"/>
      <sheetName val="132.02"/>
      <sheetName val="zapata bordillo-haras"/>
      <sheetName val="(Puente)-Yuca"/>
      <sheetName val="4.1.3.04"/>
      <sheetName val="4.1.3.06"/>
      <sheetName val="4.1.3.07"/>
      <sheetName val="4.1.3.08"/>
      <sheetName val="4.1.3.09"/>
      <sheetName val="112.01"/>
      <sheetName val="112.02"/>
      <sheetName val="112.03"/>
      <sheetName val="112.04"/>
      <sheetName val="112.05"/>
      <sheetName val="112.06"/>
      <sheetName val="112.07"/>
      <sheetName val="4.1.3.01"/>
      <sheetName val="4.1.3.18"/>
      <sheetName val="4.1.3.25"/>
      <sheetName val="123.01"/>
      <sheetName val="123.02"/>
      <sheetName val="123.03"/>
      <sheetName val="133.01"/>
      <sheetName val="142.01"/>
      <sheetName val="142.02"/>
      <sheetName val="146.01"/>
      <sheetName val="146.02"/>
      <sheetName val="146.03"/>
      <sheetName val="146.04"/>
      <sheetName val="152.01"/>
      <sheetName val="152.02"/>
      <sheetName val="164.01"/>
      <sheetName val="zapata.bordillo.losa.Yuca"/>
      <sheetName val="172.01"/>
      <sheetName val="172.02"/>
      <sheetName val="172.03"/>
      <sheetName val="PN-4.1.3.01"/>
      <sheetName val="PN-4.1.3.02"/>
      <sheetName val="PN-4.1.3.03"/>
      <sheetName val="PN-4.1.3.04"/>
      <sheetName val="(Puente)-Cabón"/>
      <sheetName val="4.1.2.06"/>
      <sheetName val="4.1.2.07"/>
      <sheetName val="4.1.2.11"/>
      <sheetName val="4.1.2.18"/>
      <sheetName val="4.1.2.20"/>
      <sheetName val="4.1.2.08"/>
      <sheetName val="4.1.2.25"/>
      <sheetName val="134.01"/>
      <sheetName val="134.02"/>
      <sheetName val="134.03"/>
      <sheetName val="143.01"/>
      <sheetName val="147.01"/>
      <sheetName val="153.01"/>
      <sheetName val="165.01"/>
      <sheetName val="165.02"/>
      <sheetName val="165.03"/>
      <sheetName val="173.01"/>
      <sheetName val="173.02"/>
      <sheetName val="PN-4.1.2.01"/>
      <sheetName val="PN-4.1.2.03"/>
      <sheetName val="PN-4.1.2.04"/>
      <sheetName val="PN-4.1.2.05"/>
      <sheetName val="153.02"/>
      <sheetName val="153.03"/>
      <sheetName val="(Puente)-Tossa"/>
      <sheetName val="4.1.5.04"/>
      <sheetName val="4.1.5.06"/>
      <sheetName val="4.1.5.07"/>
      <sheetName val="4.1.5.08"/>
      <sheetName val="4.1.5.09"/>
      <sheetName val="4.1.5.11"/>
      <sheetName val="154.01"/>
      <sheetName val="154.02"/>
      <sheetName val="135.01"/>
      <sheetName val="135.02"/>
      <sheetName val="135.03"/>
      <sheetName val="135.04"/>
      <sheetName val="135.05"/>
      <sheetName val="166.01"/>
      <sheetName val="174.01"/>
      <sheetName val="174.02"/>
      <sheetName val="174.03"/>
      <sheetName val="PN-4.1.5.03"/>
      <sheetName val="PN-4.1.5.05"/>
      <sheetName val="PN-4.1.5.06"/>
      <sheetName val="PN-4.1.5.07"/>
      <sheetName val="PN-4.1.5.08"/>
      <sheetName val="PN-4.1.5.09"/>
      <sheetName val="PN-4.1.5.11"/>
      <sheetName val="PN-4.1.5.12"/>
      <sheetName val="174.04"/>
      <sheetName val="174.05"/>
      <sheetName val="174.06"/>
      <sheetName val="174.07"/>
      <sheetName val="PN-4.1.5.13"/>
      <sheetName val="(Puente)-Ozama"/>
      <sheetName val="4.1.6.02"/>
      <sheetName val="4.1.6.05"/>
      <sheetName val="4.1.6.07"/>
      <sheetName val="4.1.6.09"/>
      <sheetName val="4.1.6.10"/>
      <sheetName val="&lt;P.U.&gt;Estructura.Puente"/>
      <sheetName val="4.1.6.13"/>
      <sheetName val="4.1.6.17"/>
      <sheetName val="175.01"/>
      <sheetName val="175.02"/>
      <sheetName val="175.03"/>
      <sheetName val="175.04"/>
      <sheetName val="PN-4.1.6.03"/>
      <sheetName val="175.05"/>
      <sheetName val="144.01"/>
      <sheetName val="144.02"/>
      <sheetName val="144.03"/>
      <sheetName val="155.01"/>
      <sheetName val="155.02"/>
      <sheetName val="155.03"/>
      <sheetName val="PN-4.1.6.06"/>
      <sheetName val="PN-4.1.6.09@PN-4.1.6.11"/>
      <sheetName val="PN-4.1.6.14"/>
      <sheetName val="(Puente)-Juan Tomas"/>
      <sheetName val="156.01"/>
      <sheetName val="156.02"/>
      <sheetName val="167.01"/>
      <sheetName val="176.01"/>
      <sheetName val="176.02"/>
      <sheetName val="176.03"/>
      <sheetName val="176.04"/>
      <sheetName val="176.05"/>
      <sheetName val="176.06"/>
      <sheetName val="176.07"/>
      <sheetName val="176.08"/>
      <sheetName val="176.09"/>
      <sheetName val="176.10"/>
      <sheetName val="176.11"/>
      <sheetName val="176.12"/>
      <sheetName val="PN-4.1.7.04"/>
      <sheetName val="PN-4.1.7.05"/>
      <sheetName val="PN-4.1.7.06"/>
      <sheetName val="PN-4.1.7.09"/>
      <sheetName val="PN-4.1.7.10"/>
      <sheetName val="PN-4.1.7.11"/>
      <sheetName val="PN-4.1.7.12"/>
      <sheetName val="PN-4.1.7.14"/>
      <sheetName val="PN-4.1.7.20"/>
      <sheetName val="PN-4.1.7.29"/>
      <sheetName val="(Distribuidor)-Punta-Yamasá"/>
      <sheetName val="4.2.1.05"/>
      <sheetName val="4.2.1.17"/>
      <sheetName val="4.2.1.10 "/>
      <sheetName val="4.2.1.11"/>
      <sheetName val="4.2.1.13"/>
      <sheetName val="115.01"/>
      <sheetName val="115.02"/>
      <sheetName val="115.03"/>
      <sheetName val="115.04"/>
      <sheetName val="115.05"/>
      <sheetName val="115.06"/>
      <sheetName val="115.07"/>
      <sheetName val="115.08"/>
      <sheetName val="124.01"/>
      <sheetName val="124.02"/>
      <sheetName val="124.03"/>
      <sheetName val="124.04"/>
      <sheetName val="124.05"/>
      <sheetName val="148.01"/>
      <sheetName val="148.02"/>
      <sheetName val="157.01"/>
      <sheetName val="157.02"/>
      <sheetName val="PN-4.2.1.03"/>
      <sheetName val="PN-4.2.1.05"/>
      <sheetName val="PN-4.2.1.08"/>
      <sheetName val="4.2.1.16"/>
      <sheetName val="4.2.1.21"/>
      <sheetName val="4.2.1.29"/>
      <sheetName val="4.2.1.30"/>
      <sheetName val="registros punta"/>
      <sheetName val="(Distribuidor)-La Victoria"/>
      <sheetName val="4.2.4.10"/>
      <sheetName val="4.2.4.04"/>
      <sheetName val="4.2.4.11"/>
      <sheetName val="4.2.4.15"/>
      <sheetName val="4.2.4.16"/>
      <sheetName val="4.2.4.13"/>
      <sheetName val="125.01"/>
      <sheetName val="125.02"/>
      <sheetName val="177.01"/>
      <sheetName val="177.02"/>
      <sheetName val="177.03"/>
      <sheetName val="177.04"/>
      <sheetName val="177.05"/>
      <sheetName val="177.06"/>
      <sheetName val="177.07"/>
      <sheetName val="158.01"/>
      <sheetName val="158.02"/>
      <sheetName val="158.03"/>
      <sheetName val="158.04"/>
      <sheetName val="158.05"/>
      <sheetName val="(Distribuidor)-Carre.Samaná"/>
      <sheetName val="4.2.5.01"/>
      <sheetName val="4.2.5.03"/>
      <sheetName val="4.2.5.11"/>
      <sheetName val="4.2.5.12"/>
      <sheetName val="4.2.5.13"/>
      <sheetName val="4.2.5.14"/>
      <sheetName val="178.01"/>
      <sheetName val="178.02"/>
      <sheetName val="178.03"/>
      <sheetName val="178.04"/>
      <sheetName val="178.05"/>
      <sheetName val="PN-4.2.5.04"/>
      <sheetName val="PN-4.2.5.08"/>
      <sheetName val="PN-4.2.5.12"/>
      <sheetName val="PN-4.2.5.15"/>
      <sheetName val="(Paso Inferior)-La Victoria"/>
      <sheetName val="4.3.2.10"/>
      <sheetName val="4.3.2.11"/>
      <sheetName val="4.3.2.12"/>
      <sheetName val="4.3.2.14"/>
      <sheetName val="4.3.2.15"/>
      <sheetName val="4.3.2.18"/>
      <sheetName val="4.3.2.21"/>
      <sheetName val="4.3.2.22"/>
      <sheetName val="(Paso Inferior)-Mata Mamón"/>
      <sheetName val="4.3.3.10"/>
      <sheetName val="4.3.3.11"/>
      <sheetName val="4.3.3.12"/>
      <sheetName val="4.3.3.14"/>
      <sheetName val="4.3.3.18"/>
      <sheetName val="4.3.3.21"/>
      <sheetName val="4.3.3.22"/>
      <sheetName val="(Paso Inferior)-Yabacao"/>
      <sheetName val="136.01"/>
      <sheetName val="136.02"/>
      <sheetName val="136.03"/>
      <sheetName val="136.04"/>
      <sheetName val="149.01"/>
      <sheetName val="136.05"/>
      <sheetName val="(Puente)-Provisional Ozama "/>
      <sheetName val="117.01"/>
      <sheetName val="117.02"/>
      <sheetName val="117.03"/>
      <sheetName val="117.04"/>
      <sheetName val="(Paso Inferior) El Aguacate"/>
      <sheetName val="(Paso Inferior)-Los Rojas"/>
      <sheetName val="159.01"/>
      <sheetName val="159.02"/>
      <sheetName val="159.03"/>
      <sheetName val="159.04"/>
      <sheetName val="168.01"/>
      <sheetName val="168.02"/>
      <sheetName val="168.03"/>
      <sheetName val="179.01"/>
      <sheetName val="PN-4.3.6.06"/>
      <sheetName val="(Paso Inferior)-El Aguacate"/>
      <sheetName val="169.01"/>
      <sheetName val="169.02"/>
      <sheetName val="Aguacate-.01"/>
      <sheetName val="169.03"/>
      <sheetName val="169.04"/>
      <sheetName val="180.01"/>
      <sheetName val="170.01"/>
      <sheetName val="170.02"/>
      <sheetName val="PN-4.3.5.03"/>
      <sheetName val="PN-4.3.5.04"/>
      <sheetName val="PN-4.3.5.05"/>
      <sheetName val="(Paso Inferior)-Mal Nombre"/>
      <sheetName val="170.03"/>
      <sheetName val="170.04"/>
      <sheetName val="181.01"/>
      <sheetName val="181.02"/>
      <sheetName val="117.05"/>
      <sheetName val="117.06"/>
      <sheetName val="126.01"/>
      <sheetName val="126.02"/>
      <sheetName val="137.01"/>
      <sheetName val="&lt;T-12&gt;Sop.Pedrap.Puente.Prov."/>
      <sheetName val="PN-4.3.1.03"/>
      <sheetName val="PN-4.3.1.05"/>
      <sheetName val="PN-4.3.1.07"/>
      <sheetName val="&lt;T-9&gt;Sop.Pilotes"/>
      <sheetName val="&lt;T-10&gt;Sop.Acero.Puentes"/>
      <sheetName val="Misceláneos-Estr."/>
      <sheetName val="182.01"/>
      <sheetName val="&lt;P.U.&gt;Acero.Refuerzo"/>
      <sheetName val="&lt;P.U.&gt;Pretensado.Cable.Acero"/>
      <sheetName val="Wick.Drains-Geopier"/>
      <sheetName val="109.01"/>
      <sheetName val="118.01"/>
      <sheetName val="118.02"/>
      <sheetName val="127.01"/>
      <sheetName val="171.01@171.03"/>
      <sheetName val="127.02"/>
      <sheetName val="127.03"/>
      <sheetName val="138.01"/>
      <sheetName val="&lt;T-13&gt;Drenes.Verticales"/>
      <sheetName val="&lt;T-16&gt;Pre-Perforación.Drenes"/>
      <sheetName val="&lt;T-17&gt;Columna.de.Grava"/>
      <sheetName val="&lt;T-18&gt;Columna.Grava.Terravanza"/>
      <sheetName val="Peaje"/>
      <sheetName val="4.4.02"/>
      <sheetName val="PN-4.4.01"/>
      <sheetName val="PN-4.4.02"/>
      <sheetName val="(5)-Estructura.de.Pavimento"/>
      <sheetName val="5.01"/>
      <sheetName val="5.02"/>
      <sheetName val="5.03@5.06"/>
      <sheetName val="5.07@5.10"/>
      <sheetName val="5.11"/>
      <sheetName val="5.12"/>
      <sheetName val="5.13"/>
      <sheetName val="5.14"/>
      <sheetName val="5.15"/>
      <sheetName val="&lt;T-2&gt;Acopio.Base.Planta.Indio"/>
      <sheetName val="&lt;P.U.&gt;Base.Estabilizada"/>
      <sheetName val="5.16@5.19"/>
      <sheetName val="160.01"/>
      <sheetName val="160.02"/>
      <sheetName val="183.01"/>
      <sheetName val="183.02"/>
      <sheetName val="PN-5.01"/>
      <sheetName val="PN-5.03"/>
      <sheetName val="PN-5.04"/>
      <sheetName val="PN-5.05"/>
      <sheetName val="&lt;T-19&gt;Sop.SubBase"/>
      <sheetName val="&lt;T-20&gt;Sop.Base"/>
      <sheetName val="&lt;T-21&gt;Sop.Asfalto"/>
      <sheetName val="(6)-Terminaciones"/>
      <sheetName val="6.2.01"/>
      <sheetName val="6.3.01"/>
      <sheetName val="6.3.02"/>
      <sheetName val="6.3.03"/>
      <sheetName val="6.3.04"/>
      <sheetName val="6.3.05"/>
      <sheetName val="6.3.19"/>
      <sheetName val="6.3.20"/>
      <sheetName val="6.3.21"/>
      <sheetName val="6.1.01 Contenes"/>
      <sheetName val="6.1.02 Bordillos"/>
      <sheetName val="6.1.03 Aceras Hormigon "/>
      <sheetName val="6.1.04Relleno Acera"/>
      <sheetName val="Paisajismo"/>
      <sheetName val="Iluminacion Vial"/>
      <sheetName val="(7)-Electrificación e ilum."/>
      <sheetName val="7.01"/>
      <sheetName val="7.02"/>
      <sheetName val="(Reembolsables)-Militares"/>
      <sheetName val="107.01"/>
      <sheetName val="185.01"/>
      <sheetName val="&lt;T-11&gt;Sop.Militares"/>
      <sheetName val="(Reembolsables)-Interf.Electric"/>
      <sheetName val="186.01"/>
      <sheetName val="Pres. Interferencia Electrica"/>
      <sheetName val="(110)-Puente.Provisional"/>
      <sheetName val="110.01"/>
      <sheetName val="x1-relleno prueba"/>
      <sheetName val="&lt;x1&gt;Relleno.Prueba.Avenida"/>
      <sheetName val="&lt;Estatus Proyecto&gt;"/>
      <sheetName val="TC-C27"/>
      <sheetName val="EX-V28"/>
      <sheetName val="RV-C13"/>
      <sheetName val="RV-C28"/>
      <sheetName val="EXC. QMC"/>
      <sheetName val="RV-H27"/>
      <sheetName val="EX-C36"/>
      <sheetName val="CF-C12"/>
      <sheetName val="EX-C37"/>
      <sheetName val="EX-C20"/>
      <sheetName val="EX-C24"/>
      <sheetName val="TRACT.MINA"/>
      <sheetName val="EX-C38"/>
      <sheetName val="EX-C27"/>
      <sheetName val="EX-C42"/>
      <sheetName val="% Ralenti CF-C12."/>
      <sheetName val="% Ralenti EXC."/>
      <sheetName val="% Ralenti EXC. (2)"/>
      <sheetName val="REND."/>
      <sheetName val="Produccion"/>
      <sheetName val="trac"/>
      <sheetName val="T. HORA"/>
      <sheetName val="Base de Dato"/>
      <sheetName val="Precio"/>
      <sheetName val="ANALISIS_STO_DGO2"/>
      <sheetName val="PRES__BOCA_NUEVA2"/>
      <sheetName val="CONTRARO_SEÑALIZACIONES2"/>
      <sheetName val="EDIFICIO_COUNTERS"/>
      <sheetName val="LISTADO_INSUMOS_DEL_2000"/>
      <sheetName val="Presup_"/>
      <sheetName val="Análisis_de_Precios"/>
      <sheetName val="Resumen_Precio_Equipos"/>
      <sheetName val="O_M__y_Salarios"/>
      <sheetName val="ANALISIS_STO_DGO3"/>
      <sheetName val="PRES__BOCA_NUEVA3"/>
      <sheetName val="CONTRARO_SEÑALIZACIONES3"/>
      <sheetName val="EDIFICIO_COUNTERS1"/>
      <sheetName val="LISTADO_INSUMOS_DEL_20001"/>
      <sheetName val="Presup_1"/>
      <sheetName val="Analisis de precios SURFACE"/>
      <sheetName val="Sheet1"/>
      <sheetName val="Sheet2"/>
      <sheetName val="Sheet3"/>
      <sheetName val="Los Ángeles (Fase II)"/>
      <sheetName val="MANO DE OBRA"/>
      <sheetName val="EyH"/>
      <sheetName val="MO"/>
      <sheetName val="ANALISIS_STO_DGO4"/>
      <sheetName val="PRES__BOCA_NUEVA4"/>
      <sheetName val="CONTRARO_SEÑALIZACIONES4"/>
      <sheetName val="EDIFICIO_COUNTERS2"/>
      <sheetName val="Presup_2"/>
      <sheetName val="LISTADO_INSUMOS_DEL_20002"/>
      <sheetName val="Análisis_de_Precios1"/>
      <sheetName val="Resumen_Precio_Equipos1"/>
      <sheetName val="O_M__y_Salarios1"/>
      <sheetName val="PRESUP__HOSPIT__VERON"/>
      <sheetName val="Planilla_&lt;ENM#5&gt;"/>
      <sheetName val="Resumen_Reducciones"/>
      <sheetName val="Planilla___"/>
      <sheetName val="Estudios_y_Diseños"/>
      <sheetName val="&lt;T-0&gt;Sop_Estudios_y_Diseños"/>
      <sheetName val="Otros_Indirectos"/>
      <sheetName val="(1)-Trab_Gen"/>
      <sheetName val="1_01"/>
      <sheetName val="1_02"/>
      <sheetName val="1_03"/>
      <sheetName val="1_04"/>
      <sheetName val="1_05"/>
      <sheetName val="(2)-Mov_Tierra"/>
      <sheetName val="2_01"/>
      <sheetName val="2_02"/>
      <sheetName val="2_03"/>
      <sheetName val="&lt;T-1&gt;Sop_Alambradas"/>
      <sheetName val="100_01"/>
      <sheetName val="2_06"/>
      <sheetName val="2_07"/>
      <sheetName val="2_09"/>
      <sheetName val="&lt;T-3&gt;Sop_Exc_Inservible_&amp;_NClas"/>
      <sheetName val="2_10"/>
      <sheetName val="2_11"/>
      <sheetName val="2_12@2_14-116_03"/>
      <sheetName val="Rutas_Acarreo"/>
      <sheetName val="2_15"/>
      <sheetName val="2_16"/>
      <sheetName val="2_17"/>
      <sheetName val="2_18"/>
      <sheetName val="&lt;T-4&gt;Sop_Relleno-(Previo)"/>
      <sheetName val="&lt;T-4&gt;Sop_Relleno-(Acumulado)"/>
      <sheetName val="ajustes_de_reporte_relleno"/>
      <sheetName val="&lt;T-4&gt;Sop_Relleno-(Periodo)"/>
      <sheetName val="&lt;T-5&gt;Sop_Pedraplén"/>
      <sheetName val="2_19"/>
      <sheetName val="2_22"/>
      <sheetName val="PN-2_04"/>
      <sheetName val="&lt;T-7&gt;Sop_Perfilado&amp;Grama"/>
      <sheetName val="2_24"/>
      <sheetName val="2_36"/>
      <sheetName val="Mejoramiento_Fundación"/>
      <sheetName val="116_01"/>
      <sheetName val="116_02"/>
      <sheetName val="&lt;T-14&gt;Estabilización_Cal"/>
      <sheetName val="&lt;T-15&gt;Estabilización_Cemento"/>
      <sheetName val="PN-2_06"/>
      <sheetName val="128_01"/>
      <sheetName val="&lt;Presup&gt;Tubería_Yuca"/>
      <sheetName val="139_01"/>
      <sheetName val="&lt;Presup&gt;Tub_Haras_Nacionales"/>
      <sheetName val="184_01"/>
      <sheetName val="&lt;Presup&gt;Tubería_Mata_Gorda"/>
      <sheetName val="184_02"/>
      <sheetName val="&lt;Presup&gt;Tubería_El_Aguacate"/>
      <sheetName val="184_03"/>
      <sheetName val="&lt;Presup&gt;Tubería_La_Victoria"/>
      <sheetName val="139_02"/>
      <sheetName val="&lt;Presup&gt;Tubería_Juan_Tomás"/>
      <sheetName val="161_01"/>
      <sheetName val="&lt;Presup&gt;Tubería_Mal_Nombre"/>
      <sheetName val="PN-2_01"/>
      <sheetName val="&lt;Presup&gt;Tubería_Varios_Trabajos"/>
      <sheetName val="3_1_02"/>
      <sheetName val="3_1_03"/>
      <sheetName val="150_01"/>
      <sheetName val="150_02"/>
      <sheetName val="162_01"/>
      <sheetName val="Drenaje_Subterraneo"/>
      <sheetName val="3_3_01"/>
      <sheetName val="3_3_02"/>
      <sheetName val="Alc_Cajón"/>
      <sheetName val="100_02"/>
      <sheetName val="3_4_1_01"/>
      <sheetName val="3_4_1_02"/>
      <sheetName val="3_4_1_03"/>
      <sheetName val="3_4_1_04"/>
      <sheetName val="3_4_1_05"/>
      <sheetName val="3_4_1_06"/>
      <sheetName val="3_4_1_07"/>
      <sheetName val="3_4_1_08"/>
      <sheetName val="3_4_1_09"/>
      <sheetName val="3_4_1_10"/>
      <sheetName val="3_4_1_11"/>
      <sheetName val="3_4_1_12"/>
      <sheetName val="101_01"/>
      <sheetName val="3_4_1_16"/>
      <sheetName val="3_4_1_17"/>
      <sheetName val="Alc_Tubular"/>
      <sheetName val="3_4_2_01"/>
      <sheetName val="3_4_2_03"/>
      <sheetName val="3_4_2_04"/>
      <sheetName val="3_4_2_06"/>
      <sheetName val="3_4_2_07"/>
      <sheetName val="3_4_2_08"/>
      <sheetName val="3_4_2_09"/>
      <sheetName val="3_4_2_10"/>
      <sheetName val="3_4_2_11"/>
      <sheetName val="3_4_2_12"/>
      <sheetName val="&lt;T-6&gt;Sop_Exc_Rell_Estr_Alcant_"/>
      <sheetName val="119_01"/>
      <sheetName val="119_02"/>
      <sheetName val="119_03"/>
      <sheetName val="119_04"/>
      <sheetName val="119_05"/>
      <sheetName val="119_06"/>
      <sheetName val="119_07"/>
      <sheetName val="119_08"/>
      <sheetName val="119_09"/>
      <sheetName val="129_01"/>
      <sheetName val="&lt;T-8&gt;Sop_Acero_Alcantarillas"/>
      <sheetName val="(Puente)-Mal_Nombre"/>
      <sheetName val="4_1_1_01"/>
      <sheetName val="4_1_1_04"/>
      <sheetName val="4_1_1_06"/>
      <sheetName val="4_1_1_08"/>
      <sheetName val="104_01"/>
      <sheetName val="104_02"/>
      <sheetName val="4_1_1_9"/>
      <sheetName val="4_1_1_10"/>
      <sheetName val="4_1_1_11"/>
      <sheetName val="4_1_1_12"/>
      <sheetName val="4_1_1_14"/>
      <sheetName val="4_1_1_15"/>
      <sheetName val="4_1_1_16"/>
      <sheetName val="4_1_1_18"/>
      <sheetName val="4_1_1_21"/>
      <sheetName val="130_01"/>
      <sheetName val="4_1_1_22"/>
      <sheetName val="4_1_1_25"/>
      <sheetName val="4_1_1_26"/>
      <sheetName val="120_01"/>
      <sheetName val="104_03"/>
      <sheetName val="4_1_4_04"/>
      <sheetName val="102_01"/>
      <sheetName val="102_02"/>
      <sheetName val="102_03"/>
      <sheetName val="102_04"/>
      <sheetName val="102_05"/>
      <sheetName val="4_1_4_06"/>
      <sheetName val="4_1_4_08"/>
      <sheetName val="4_1_4_09"/>
      <sheetName val="4_1_4_11"/>
      <sheetName val="4_1_4_18"/>
      <sheetName val="4_1_4_25"/>
      <sheetName val="106_02"/>
      <sheetName val="113_01"/>
      <sheetName val="113_02"/>
      <sheetName val="113_03"/>
      <sheetName val="106_01"/>
      <sheetName val="121_01"/>
      <sheetName val="121_02"/>
      <sheetName val="131_01"/>
      <sheetName val="131_02"/>
      <sheetName val="140_01"/>
      <sheetName val="140_02"/>
      <sheetName val="145_01"/>
      <sheetName val="145_02"/>
      <sheetName val="145_03"/>
      <sheetName val="145_04"/>
      <sheetName val="145_05"/>
      <sheetName val="163_01"/>
      <sheetName val="(Puente)-Haras_Nacionales"/>
      <sheetName val="PN-4_2_2_02"/>
      <sheetName val="151_01"/>
      <sheetName val="4_2_2_02"/>
      <sheetName val="4_2_2_03"/>
      <sheetName val="4_2_2_04"/>
      <sheetName val="4_2_2_10"/>
      <sheetName val="151_02"/>
      <sheetName val="4_2_2_11"/>
      <sheetName val="4_2_2_12"/>
      <sheetName val="4_2_2_13"/>
      <sheetName val="103_01"/>
      <sheetName val="103_02"/>
      <sheetName val="103_03"/>
      <sheetName val="103_04"/>
      <sheetName val="105_01"/>
      <sheetName val="105_02"/>
      <sheetName val="105_03"/>
      <sheetName val="4_2_2_15_"/>
      <sheetName val="4_2_2_16"/>
      <sheetName val="4_2_2_17"/>
      <sheetName val="108_01"/>
      <sheetName val="108_02"/>
      <sheetName val="108_03"/>
      <sheetName val="111_01"/>
      <sheetName val="111_02"/>
      <sheetName val="111_03"/>
      <sheetName val="111_04"/>
      <sheetName val="114_01"/>
      <sheetName val="122_01"/>
      <sheetName val="141_01"/>
      <sheetName val="141_02"/>
      <sheetName val="141_03"/>
      <sheetName val="132_01"/>
      <sheetName val="132_02"/>
      <sheetName val="zapata_bordillo-haras"/>
      <sheetName val="4_1_3_04"/>
      <sheetName val="4_1_3_06"/>
      <sheetName val="4_1_3_07"/>
      <sheetName val="4_1_3_08"/>
      <sheetName val="4_1_3_09"/>
      <sheetName val="112_01"/>
      <sheetName val="112_02"/>
      <sheetName val="112_03"/>
      <sheetName val="112_04"/>
      <sheetName val="112_05"/>
      <sheetName val="112_06"/>
      <sheetName val="112_07"/>
      <sheetName val="4_1_3_01"/>
      <sheetName val="4_1_3_18"/>
      <sheetName val="4_1_3_25"/>
      <sheetName val="123_01"/>
      <sheetName val="123_02"/>
      <sheetName val="123_03"/>
      <sheetName val="133_01"/>
      <sheetName val="142_01"/>
      <sheetName val="142_02"/>
      <sheetName val="146_01"/>
      <sheetName val="146_02"/>
      <sheetName val="146_03"/>
      <sheetName val="146_04"/>
      <sheetName val="152_01"/>
      <sheetName val="152_02"/>
      <sheetName val="164_01"/>
      <sheetName val="zapata_bordillo_losa_Yuca"/>
      <sheetName val="172_01"/>
      <sheetName val="172_02"/>
      <sheetName val="172_03"/>
      <sheetName val="PN-4_1_3_01"/>
      <sheetName val="PN-4_1_3_02"/>
      <sheetName val="PN-4_1_3_03"/>
      <sheetName val="PN-4_1_3_04"/>
      <sheetName val="4_1_2_06"/>
      <sheetName val="4_1_2_07"/>
      <sheetName val="4_1_2_11"/>
      <sheetName val="4_1_2_18"/>
      <sheetName val="4_1_2_20"/>
      <sheetName val="4_1_2_08"/>
      <sheetName val="4_1_2_25"/>
      <sheetName val="134_01"/>
      <sheetName val="134_02"/>
      <sheetName val="134_03"/>
      <sheetName val="143_01"/>
      <sheetName val="147_01"/>
      <sheetName val="153_01"/>
      <sheetName val="165_01"/>
      <sheetName val="165_02"/>
      <sheetName val="165_03"/>
      <sheetName val="173_01"/>
      <sheetName val="173_02"/>
      <sheetName val="PN-4_1_2_01"/>
      <sheetName val="PN-4_1_2_03"/>
      <sheetName val="PN-4_1_2_04"/>
      <sheetName val="PN-4_1_2_05"/>
      <sheetName val="153_02"/>
      <sheetName val="153_03"/>
      <sheetName val="4_1_5_04"/>
      <sheetName val="4_1_5_06"/>
      <sheetName val="4_1_5_07"/>
      <sheetName val="4_1_5_08"/>
      <sheetName val="4_1_5_09"/>
      <sheetName val="4_1_5_11"/>
      <sheetName val="154_01"/>
      <sheetName val="154_02"/>
      <sheetName val="135_01"/>
      <sheetName val="135_02"/>
      <sheetName val="135_03"/>
      <sheetName val="135_04"/>
      <sheetName val="135_05"/>
      <sheetName val="166_01"/>
      <sheetName val="174_01"/>
      <sheetName val="174_02"/>
      <sheetName val="174_03"/>
      <sheetName val="PN-4_1_5_03"/>
      <sheetName val="PN-4_1_5_05"/>
      <sheetName val="PN-4_1_5_06"/>
      <sheetName val="PN-4_1_5_07"/>
      <sheetName val="PN-4_1_5_08"/>
      <sheetName val="PN-4_1_5_09"/>
      <sheetName val="PN-4_1_5_11"/>
      <sheetName val="PN-4_1_5_12"/>
      <sheetName val="174_04"/>
      <sheetName val="174_05"/>
      <sheetName val="174_06"/>
      <sheetName val="174_07"/>
      <sheetName val="PN-4_1_5_13"/>
      <sheetName val="4_1_6_02"/>
      <sheetName val="4_1_6_05"/>
      <sheetName val="4_1_6_07"/>
      <sheetName val="4_1_6_09"/>
      <sheetName val="4_1_6_10"/>
      <sheetName val="&lt;P_U_&gt;Estructura_Puente"/>
      <sheetName val="4_1_6_13"/>
      <sheetName val="4_1_6_17"/>
      <sheetName val="175_01"/>
      <sheetName val="175_02"/>
      <sheetName val="175_03"/>
      <sheetName val="175_04"/>
      <sheetName val="PN-4_1_6_03"/>
      <sheetName val="175_05"/>
      <sheetName val="144_01"/>
      <sheetName val="144_02"/>
      <sheetName val="144_03"/>
      <sheetName val="155_01"/>
      <sheetName val="155_02"/>
      <sheetName val="155_03"/>
      <sheetName val="PN-4_1_6_06"/>
      <sheetName val="PN-4_1_6_09@PN-4_1_6_11"/>
      <sheetName val="PN-4_1_6_14"/>
      <sheetName val="(Puente)-Juan_Tomas"/>
      <sheetName val="156_01"/>
      <sheetName val="156_02"/>
      <sheetName val="167_01"/>
      <sheetName val="176_01"/>
      <sheetName val="176_02"/>
      <sheetName val="176_03"/>
      <sheetName val="176_04"/>
      <sheetName val="176_05"/>
      <sheetName val="176_06"/>
      <sheetName val="176_07"/>
      <sheetName val="176_08"/>
      <sheetName val="176_09"/>
      <sheetName val="176_10"/>
      <sheetName val="176_11"/>
      <sheetName val="176_12"/>
      <sheetName val="PN-4_1_7_04"/>
      <sheetName val="PN-4_1_7_05"/>
      <sheetName val="PN-4_1_7_06"/>
      <sheetName val="PN-4_1_7_09"/>
      <sheetName val="PN-4_1_7_10"/>
      <sheetName val="PN-4_1_7_11"/>
      <sheetName val="PN-4_1_7_12"/>
      <sheetName val="PN-4_1_7_14"/>
      <sheetName val="PN-4_1_7_20"/>
      <sheetName val="PN-4_1_7_29"/>
      <sheetName val="4_2_1_05"/>
      <sheetName val="4_2_1_17"/>
      <sheetName val="4_2_1_10_"/>
      <sheetName val="4_2_1_11"/>
      <sheetName val="4_2_1_13"/>
      <sheetName val="115_01"/>
      <sheetName val="115_02"/>
      <sheetName val="115_03"/>
      <sheetName val="115_04"/>
      <sheetName val="115_05"/>
      <sheetName val="115_06"/>
      <sheetName val="115_07"/>
      <sheetName val="115_08"/>
      <sheetName val="124_01"/>
      <sheetName val="124_02"/>
      <sheetName val="124_03"/>
      <sheetName val="124_04"/>
      <sheetName val="124_05"/>
      <sheetName val="148_01"/>
      <sheetName val="148_02"/>
      <sheetName val="157_01"/>
      <sheetName val="157_02"/>
      <sheetName val="PN-4_2_1_03"/>
      <sheetName val="PN-4_2_1_05"/>
      <sheetName val="PN-4_2_1_08"/>
      <sheetName val="4_2_1_16"/>
      <sheetName val="4_2_1_21"/>
      <sheetName val="4_2_1_29"/>
      <sheetName val="4_2_1_30"/>
      <sheetName val="registros_punta"/>
      <sheetName val="(Distribuidor)-La_Victoria"/>
      <sheetName val="4_2_4_10"/>
      <sheetName val="4_2_4_04"/>
      <sheetName val="4_2_4_11"/>
      <sheetName val="4_2_4_15"/>
      <sheetName val="4_2_4_16"/>
      <sheetName val="4_2_4_13"/>
      <sheetName val="125_01"/>
      <sheetName val="125_02"/>
      <sheetName val="177_01"/>
      <sheetName val="177_02"/>
      <sheetName val="177_03"/>
      <sheetName val="177_04"/>
      <sheetName val="177_05"/>
      <sheetName val="177_06"/>
      <sheetName val="177_07"/>
      <sheetName val="158_01"/>
      <sheetName val="158_02"/>
      <sheetName val="158_03"/>
      <sheetName val="158_04"/>
      <sheetName val="158_05"/>
      <sheetName val="(Distribuidor)-Carre_Samaná"/>
      <sheetName val="4_2_5_01"/>
      <sheetName val="4_2_5_03"/>
      <sheetName val="4_2_5_11"/>
      <sheetName val="4_2_5_12"/>
      <sheetName val="4_2_5_13"/>
      <sheetName val="4_2_5_14"/>
      <sheetName val="178_01"/>
      <sheetName val="178_02"/>
      <sheetName val="178_03"/>
      <sheetName val="178_04"/>
      <sheetName val="178_05"/>
      <sheetName val="PN-4_2_5_04"/>
      <sheetName val="PN-4_2_5_08"/>
      <sheetName val="PN-4_2_5_12"/>
      <sheetName val="PN-4_2_5_15"/>
      <sheetName val="(Paso_Inferior)-La_Victoria"/>
      <sheetName val="4_3_2_10"/>
      <sheetName val="4_3_2_11"/>
      <sheetName val="4_3_2_12"/>
      <sheetName val="4_3_2_14"/>
      <sheetName val="4_3_2_15"/>
      <sheetName val="4_3_2_18"/>
      <sheetName val="4_3_2_21"/>
      <sheetName val="4_3_2_22"/>
      <sheetName val="(Paso_Inferior)-Mata_Mamón"/>
      <sheetName val="4_3_3_10"/>
      <sheetName val="4_3_3_11"/>
      <sheetName val="4_3_3_12"/>
      <sheetName val="4_3_3_14"/>
      <sheetName val="4_3_3_18"/>
      <sheetName val="4_3_3_21"/>
      <sheetName val="4_3_3_22"/>
      <sheetName val="(Paso_Inferior)-Yabacao"/>
      <sheetName val="136_01"/>
      <sheetName val="136_02"/>
      <sheetName val="136_03"/>
      <sheetName val="136_04"/>
      <sheetName val="149_01"/>
      <sheetName val="136_05"/>
      <sheetName val="(Puente)-Provisional_Ozama_"/>
      <sheetName val="117_01"/>
      <sheetName val="117_02"/>
      <sheetName val="117_03"/>
      <sheetName val="117_04"/>
      <sheetName val="(Paso_Inferior)_El_Aguacate"/>
      <sheetName val="(Paso_Inferior)-Los_Rojas"/>
      <sheetName val="159_01"/>
      <sheetName val="159_02"/>
      <sheetName val="159_03"/>
      <sheetName val="159_04"/>
      <sheetName val="168_01"/>
      <sheetName val="168_02"/>
      <sheetName val="168_03"/>
      <sheetName val="179_01"/>
      <sheetName val="PN-4_3_6_06"/>
      <sheetName val="(Paso_Inferior)-El_Aguacate"/>
      <sheetName val="169_01"/>
      <sheetName val="169_02"/>
      <sheetName val="Aguacate-_01"/>
      <sheetName val="169_03"/>
      <sheetName val="169_04"/>
      <sheetName val="180_01"/>
      <sheetName val="170_01"/>
      <sheetName val="170_02"/>
      <sheetName val="PN-4_3_5_03"/>
      <sheetName val="PN-4_3_5_04"/>
      <sheetName val="PN-4_3_5_05"/>
      <sheetName val="(Paso_Inferior)-Mal_Nombre"/>
      <sheetName val="170_03"/>
      <sheetName val="170_04"/>
      <sheetName val="181_01"/>
      <sheetName val="181_02"/>
      <sheetName val="117_05"/>
      <sheetName val="117_06"/>
      <sheetName val="126_01"/>
      <sheetName val="126_02"/>
      <sheetName val="137_01"/>
      <sheetName val="&lt;T-12&gt;Sop_Pedrap_Puente_Prov_"/>
      <sheetName val="PN-4_3_1_03"/>
      <sheetName val="PN-4_3_1_05"/>
      <sheetName val="PN-4_3_1_07"/>
      <sheetName val="&lt;T-9&gt;Sop_Pilotes"/>
      <sheetName val="&lt;T-10&gt;Sop_Acero_Puentes"/>
      <sheetName val="Misceláneos-Estr_"/>
      <sheetName val="182_01"/>
      <sheetName val="&lt;P_U_&gt;Acero_Refuerzo"/>
      <sheetName val="&lt;P_U_&gt;Pretensado_Cable_Acero"/>
      <sheetName val="Wick_Drains-Geopier"/>
      <sheetName val="109_01"/>
      <sheetName val="118_01"/>
      <sheetName val="118_02"/>
      <sheetName val="127_01"/>
      <sheetName val="171_01@171_03"/>
      <sheetName val="127_02"/>
      <sheetName val="127_03"/>
      <sheetName val="138_01"/>
      <sheetName val="&lt;T-13&gt;Drenes_Verticales"/>
      <sheetName val="&lt;T-16&gt;Pre-Perforación_Drenes"/>
      <sheetName val="&lt;T-17&gt;Columna_de_Grava"/>
      <sheetName val="&lt;T-18&gt;Columna_Grava_Terravanza"/>
      <sheetName val="4_4_02"/>
      <sheetName val="PN-4_4_01"/>
      <sheetName val="PN-4_4_02"/>
      <sheetName val="(5)-Estructura_de_Pavimento"/>
      <sheetName val="5_01"/>
      <sheetName val="5_02"/>
      <sheetName val="5_03@5_06"/>
      <sheetName val="5_07@5_10"/>
      <sheetName val="5_11"/>
      <sheetName val="5_12"/>
      <sheetName val="5_13"/>
      <sheetName val="5_14"/>
      <sheetName val="5_15"/>
      <sheetName val="&lt;T-2&gt;Acopio_Base_Planta_Indio"/>
      <sheetName val="&lt;P_U_&gt;Base_Estabilizada"/>
      <sheetName val="5_16@5_19"/>
      <sheetName val="160_01"/>
      <sheetName val="160_02"/>
      <sheetName val="183_01"/>
      <sheetName val="183_02"/>
      <sheetName val="PN-5_01"/>
      <sheetName val="PN-5_03"/>
      <sheetName val="PN-5_04"/>
      <sheetName val="PN-5_05"/>
      <sheetName val="&lt;T-19&gt;Sop_SubBase"/>
      <sheetName val="&lt;T-20&gt;Sop_Base"/>
      <sheetName val="&lt;T-21&gt;Sop_Asfalto"/>
      <sheetName val="6_2_01"/>
      <sheetName val="6_3_01"/>
      <sheetName val="6_3_02"/>
      <sheetName val="6_3_03"/>
      <sheetName val="6_3_04"/>
      <sheetName val="6_3_05"/>
      <sheetName val="6_3_19"/>
      <sheetName val="6_3_20"/>
      <sheetName val="6_3_21"/>
      <sheetName val="6_1_01_Contenes"/>
      <sheetName val="6_1_02_Bordillos"/>
      <sheetName val="6_1_03_Aceras_Hormigon_"/>
      <sheetName val="6_1_04Relleno_Acera"/>
      <sheetName val="Iluminacion_Vial"/>
      <sheetName val="(7)-Electrificación_e_ilum_"/>
      <sheetName val="7_01"/>
      <sheetName val="7_02"/>
      <sheetName val="107_01"/>
      <sheetName val="185_01"/>
      <sheetName val="&lt;T-11&gt;Sop_Militares"/>
      <sheetName val="(Reembolsables)-Interf_Electric"/>
      <sheetName val="186_01"/>
      <sheetName val="Pres__Interferencia_Electrica"/>
      <sheetName val="(110)-Puente_Provisional"/>
      <sheetName val="110_01"/>
      <sheetName val="x1-relleno_prueba"/>
      <sheetName val="&lt;x1&gt;Relleno_Prueba_Avenida"/>
      <sheetName val="&lt;Estatus_Proyecto&gt;"/>
      <sheetName val="EXC__QMC"/>
      <sheetName val="TRACT_MINA"/>
      <sheetName val="%_Ralenti_CF-C12_"/>
      <sheetName val="%_Ralenti_EXC_"/>
      <sheetName val="%_Ralenti_EXC__(2)"/>
      <sheetName val="REND_"/>
      <sheetName val="T__HORA"/>
      <sheetName val="Base_de_Dato"/>
      <sheetName val="Analisis_de_precios_SURFACE"/>
      <sheetName val="BOQ desglose "/>
      <sheetName val="Incremento Precios"/>
      <sheetName val="PARTIDAS NUEVAS"/>
      <sheetName val="Ana"/>
      <sheetName val="Análisis"/>
      <sheetName val="insumo"/>
      <sheetName val="Mezcla"/>
      <sheetName val="exteriores"/>
      <sheetName val="Salarios"/>
      <sheetName val="MANT.TRANSITO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A OESTE"/>
      <sheetName val="Hoja2"/>
      <sheetName val="DEMOLICIONES"/>
      <sheetName val="Hoja1"/>
    </sheetNames>
    <sheetDataSet>
      <sheetData sheetId="0">
        <row r="1">
          <cell r="J1">
            <v>0.85</v>
          </cell>
        </row>
      </sheetData>
      <sheetData sheetId="1"/>
      <sheetData sheetId="2"/>
      <sheetData sheetId="3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. adicional no.1"/>
      <sheetName val="analisis actual "/>
      <sheetName val="Incremento Precios"/>
      <sheetName val="INCREMENTO DE CANTIDAD"/>
      <sheetName val="PARTIDAS NUEVAS"/>
      <sheetName val="Presupuesto viejo"/>
      <sheetName val="analisis viejo"/>
      <sheetName val="GONZALO"/>
      <sheetName val="MOV"/>
      <sheetName val="Presup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ARA BANCO"/>
      <sheetName val="PRESUPUESTO US"/>
      <sheetName val="PRESUPUESTO"/>
      <sheetName val="INSUMOS"/>
      <sheetName val="ZAPATAS"/>
      <sheetName val="COLUMNAS"/>
      <sheetName val="VIGAS"/>
      <sheetName val="LOSAS"/>
      <sheetName val="MORTEROS"/>
      <sheetName val="ANALISIS PISOS Y REVESTIMIENTOS"/>
      <sheetName val="ELECTRICAS"/>
      <sheetName val="PINTURA"/>
      <sheetName val="TECHO"/>
      <sheetName val="TRABAJOS SANITARIOS (NO DISENO)"/>
      <sheetName val="TABLA DE BANOS"/>
      <sheetName val="TABLA SALIDAS ELECTRICAS"/>
      <sheetName val="ALIMENTADORES ELECTRICOS"/>
      <sheetName val="TOPES DE GRANITO"/>
      <sheetName val="TABLA DE PUERTAS"/>
      <sheetName val="TABLA DE VENTANAS"/>
      <sheetName val="BARANDAS ELEV IZQ"/>
      <sheetName val="BARANDAS ELEV DER"/>
      <sheetName val="BARANDAS ELEV POSTERIOR"/>
      <sheetName val="BARANDAS ELEV FRONTAL"/>
      <sheetName val="RESUMEN_PARA_BANCO1"/>
      <sheetName val="PRESUPUESTO_US1"/>
      <sheetName val="ANALISIS_PISOS_Y_REVESTIMIENTO1"/>
      <sheetName val="TRABAJOS_SANITARIOS_(NO_DISENO1"/>
      <sheetName val="TABLA_DE_BANOS1"/>
      <sheetName val="TABLA_SALIDAS_ELECTRICAS1"/>
      <sheetName val="ALIMENTADORES_ELECTRICOS1"/>
      <sheetName val="TOPES_DE_GRANITO1"/>
      <sheetName val="TABLA_DE_PUERTAS1"/>
      <sheetName val="TABLA_DE_VENTANAS1"/>
      <sheetName val="BARANDAS_ELEV_IZQ1"/>
      <sheetName val="BARANDAS_ELEV_DER1"/>
      <sheetName val="BARANDAS_ELEV_POSTERIOR1"/>
      <sheetName val="BARANDAS_ELEV_FRONTAL1"/>
      <sheetName val="RESUMEN_PARA_BANCO"/>
      <sheetName val="PRESUPUESTO_US"/>
      <sheetName val="ANALISIS_PISOS_Y_REVESTIMIENTOS"/>
      <sheetName val="TRABAJOS_SANITARIOS_(NO_DISENO)"/>
      <sheetName val="TABLA_DE_BANOS"/>
      <sheetName val="TABLA_SALIDAS_ELECTRICAS"/>
      <sheetName val="ALIMENTADORES_ELECTRICOS"/>
      <sheetName val="TOPES_DE_GRANITO"/>
      <sheetName val="TABLA_DE_PUERTAS"/>
      <sheetName val="TABLA_DE_VENTANAS"/>
      <sheetName val="BARANDAS_ELEV_IZQ"/>
      <sheetName val="BARANDAS_ELEV_DER"/>
      <sheetName val="BARANDAS_ELEV_POSTERIOR"/>
      <sheetName val="BARANDAS_ELEV_FRONTAL"/>
      <sheetName val="Presup"/>
      <sheetName val="Los Ángeles (Fase II)"/>
      <sheetName val="ana-sanit."/>
      <sheetName val="ANALISIS H-A "/>
      <sheetName val="Jornal"/>
      <sheetName val="Ana. blocks y termin."/>
      <sheetName val="Costos Mano de Obra"/>
      <sheetName val="Insumos materiales"/>
      <sheetName val="Ana. Horm mexc mort"/>
      <sheetName val="Preferencias"/>
      <sheetName val="Analisis"/>
      <sheetName val="Cuantía"/>
      <sheetName val="AISC 13th Ed. Properties Viewer"/>
      <sheetName val="Puertas-Ventanas"/>
      <sheetName val="Finanzas"/>
      <sheetName val="Recursos"/>
      <sheetName val="Rendimiento"/>
      <sheetName val="Personal"/>
      <sheetName val="Presupuesto-Zapata Aislada"/>
      <sheetName val="Cotz."/>
      <sheetName val="MATERIALES"/>
      <sheetName val="OBRAMANO"/>
      <sheetName val="EQUIPOS"/>
      <sheetName val="CUBICACION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 N S U M O S    VARIOS</v>
          </cell>
        </row>
        <row r="7">
          <cell r="B7">
            <v>35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Analisis"/>
      <sheetName val="CPN1"/>
      <sheetName val="Module"/>
      <sheetName val="analisis unitarios"/>
      <sheetName val="V.Tierras A"/>
      <sheetName val="GONZALO"/>
      <sheetName val="INSUMOS"/>
      <sheetName val="Insumos materiales"/>
      <sheetName val="Costos Mano de Obra"/>
      <sheetName val="Ana. Horm mexc mort"/>
      <sheetName val="ANALISIS ENTREGABLE"/>
      <sheetName val="MOV"/>
      <sheetName val="Pres. no"/>
      <sheetName val="Ana"/>
      <sheetName val="analisis_unitarios11"/>
      <sheetName val="V_Tierras_A11"/>
      <sheetName val="ANALISIS_ENTREGABLE11"/>
      <sheetName val="Pres__no11"/>
      <sheetName val="Insumos_materiales11"/>
      <sheetName val="Costos_Mano_de_Obra11"/>
      <sheetName val="Ana__Horm_mexc_mort11"/>
      <sheetName val="analisis_unitarios"/>
      <sheetName val="V_Tierras_A"/>
      <sheetName val="ANALISIS_ENTREGABLE"/>
      <sheetName val="Pres__no"/>
      <sheetName val="Insumos_materiales"/>
      <sheetName val="Costos_Mano_de_Obra"/>
      <sheetName val="Ana__Horm_mexc_mort"/>
      <sheetName val="analisis_unitarios5"/>
      <sheetName val="V_Tierras_A5"/>
      <sheetName val="ANALISIS_ENTREGABLE5"/>
      <sheetName val="Pres__no5"/>
      <sheetName val="Insumos_materiales5"/>
      <sheetName val="Costos_Mano_de_Obra5"/>
      <sheetName val="Ana__Horm_mexc_mort5"/>
      <sheetName val="analisis_unitarios1"/>
      <sheetName val="V_Tierras_A1"/>
      <sheetName val="ANALISIS_ENTREGABLE1"/>
      <sheetName val="Pres__no1"/>
      <sheetName val="Insumos_materiales1"/>
      <sheetName val="Costos_Mano_de_Obra1"/>
      <sheetName val="Ana__Horm_mexc_mort1"/>
      <sheetName val="analisis_unitarios2"/>
      <sheetName val="V_Tierras_A2"/>
      <sheetName val="ANALISIS_ENTREGABLE2"/>
      <sheetName val="Pres__no2"/>
      <sheetName val="Insumos_materiales2"/>
      <sheetName val="Costos_Mano_de_Obra2"/>
      <sheetName val="Ana__Horm_mexc_mort2"/>
      <sheetName val="analisis_unitarios3"/>
      <sheetName val="V_Tierras_A3"/>
      <sheetName val="ANALISIS_ENTREGABLE3"/>
      <sheetName val="Pres__no3"/>
      <sheetName val="Insumos_materiales3"/>
      <sheetName val="Costos_Mano_de_Obra3"/>
      <sheetName val="Ana__Horm_mexc_mort3"/>
      <sheetName val="analisis_unitarios4"/>
      <sheetName val="V_Tierras_A4"/>
      <sheetName val="ANALISIS_ENTREGABLE4"/>
      <sheetName val="Pres__no4"/>
      <sheetName val="Insumos_materiales4"/>
      <sheetName val="Costos_Mano_de_Obra4"/>
      <sheetName val="Ana__Horm_mexc_mort4"/>
      <sheetName val="analisis_unitarios6"/>
      <sheetName val="V_Tierras_A6"/>
      <sheetName val="ANALISIS_ENTREGABLE6"/>
      <sheetName val="Pres__no6"/>
      <sheetName val="Insumos_materiales6"/>
      <sheetName val="Costos_Mano_de_Obra6"/>
      <sheetName val="Ana__Horm_mexc_mort6"/>
      <sheetName val="analisis_unitarios7"/>
      <sheetName val="V_Tierras_A7"/>
      <sheetName val="ANALISIS_ENTREGABLE7"/>
      <sheetName val="Pres__no7"/>
      <sheetName val="Insumos_materiales7"/>
      <sheetName val="Costos_Mano_de_Obra7"/>
      <sheetName val="Ana__Horm_mexc_mort7"/>
      <sheetName val="analisis_unitarios8"/>
      <sheetName val="V_Tierras_A8"/>
      <sheetName val="ANALISIS_ENTREGABLE8"/>
      <sheetName val="Pres__no8"/>
      <sheetName val="Insumos_materiales8"/>
      <sheetName val="Costos_Mano_de_Obra8"/>
      <sheetName val="Ana__Horm_mexc_mort8"/>
      <sheetName val="analisis_unitarios9"/>
      <sheetName val="V_Tierras_A9"/>
      <sheetName val="ANALISIS_ENTREGABLE9"/>
      <sheetName val="Pres__no9"/>
      <sheetName val="Insumos_materiales9"/>
      <sheetName val="Costos_Mano_de_Obra9"/>
      <sheetName val="Ana__Horm_mexc_mort9"/>
      <sheetName val="analisis_unitarios10"/>
      <sheetName val="V_Tierras_A10"/>
      <sheetName val="ANALISIS_ENTREGABLE10"/>
      <sheetName val="Pres__no10"/>
      <sheetName val="Insumos_materiales10"/>
      <sheetName val="Costos_Mano_de_Obra10"/>
      <sheetName val="Ana__Horm_mexc_mort1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Monte Plata"/>
      <sheetName val="SABANA GRANDE"/>
      <sheetName val="LAS CEJAS"/>
      <sheetName val="LOS BOTADOS"/>
      <sheetName val="DON JUAN"/>
      <sheetName val="YAMASA"/>
      <sheetName val="PERALVILLO"/>
      <sheetName val="MAJAGUAL"/>
      <sheetName val="BAYAGUANA"/>
      <sheetName val="CHIRINO"/>
      <sheetName val="DEAN"/>
      <sheetName val="LA GALLERA, BELLA VISTA"/>
      <sheetName val="GONZALO"/>
      <sheetName val="analisis"/>
      <sheetName val="tarifa equipo"/>
      <sheetName val="lista de materiales"/>
      <sheetName val="Configur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</sheetNames>
    <sheetDataSet>
      <sheetData sheetId="0"/>
      <sheetData sheetId="1"/>
      <sheetData sheetId="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glesia Maimon (2)"/>
      <sheetName val="Presupuesto"/>
      <sheetName val="Analisis"/>
      <sheetName val="Zapatas"/>
      <sheetName val="Insumos"/>
      <sheetName val="Mano de Obra"/>
      <sheetName val="Datos"/>
      <sheetName val="Tablas Referencia"/>
      <sheetName val="Columnas"/>
      <sheetName val="Vigas"/>
      <sheetName val="Losas"/>
      <sheetName val="Sheet1"/>
      <sheetName val="Pres. Adic.Y"/>
      <sheetName val="Anal. horm."/>
      <sheetName val="Volumenes"/>
      <sheetName val="Pres. no"/>
    </sheetNames>
    <sheetDataSet>
      <sheetData sheetId="0">
        <row r="2">
          <cell r="J2">
            <v>0.01</v>
          </cell>
        </row>
      </sheetData>
      <sheetData sheetId="1"/>
      <sheetData sheetId="2">
        <row r="2">
          <cell r="J2">
            <v>0.01</v>
          </cell>
        </row>
      </sheetData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EN DE CAMBIO"/>
      <sheetName val="NO EJECUTABLES "/>
      <sheetName val="R.A.U."/>
      <sheetName val="A.U."/>
      <sheetName val="A.U.Sanit."/>
      <sheetName val="A.U.Elec."/>
      <sheetName val="A.U.Mec."/>
      <sheetName val="A.U.Metal."/>
      <sheetName val="A.U.GasesM."/>
      <sheetName val="A.U.Ascensor"/>
      <sheetName val="Eq.Med."/>
      <sheetName val="SubCon"/>
      <sheetName val="Insumos"/>
      <sheetName val="M.O."/>
      <sheetName val="Equipos "/>
      <sheetName val="lista de materiales"/>
      <sheetName val="tarifa equipo"/>
      <sheetName val="analisis"/>
      <sheetName val="alcantarilla"/>
      <sheetName val="imbornal"/>
      <sheetName val="Camp."/>
      <sheetName val="Cubicacion"/>
      <sheetName val="Trabajos Generales"/>
      <sheetName val="Análi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ISOE"/>
      <sheetName val="INDIRECTOS"/>
      <sheetName val="RESUMEN"/>
      <sheetName val="AcerasExt"/>
      <sheetName val="Amp.p.H.G."/>
      <sheetName val="Carcamo"/>
      <sheetName val="Cisterna"/>
      <sheetName val="CG"/>
      <sheetName val="CP"/>
      <sheetName val="CB"/>
      <sheetName val="Comp.enA.deExc."/>
      <sheetName val="Morgue"/>
      <sheetName val="RV"/>
      <sheetName val="R.Quem"/>
      <sheetName val="R.CasitaM"/>
      <sheetName val="R.Ofic.Quem"/>
      <sheetName val="R.Parq."/>
      <sheetName val="NeyArias"/>
      <sheetName val="Camp."/>
      <sheetName val="R.A.U."/>
      <sheetName val="A.U."/>
      <sheetName val="A.U. (2)"/>
      <sheetName val="Insumos"/>
      <sheetName val="SubCon"/>
      <sheetName val="M.O."/>
      <sheetName val="Equipos 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1">
          <cell r="F11">
            <v>134073.25644599998</v>
          </cell>
        </row>
      </sheetData>
      <sheetData sheetId="20" refreshError="1"/>
      <sheetData sheetId="21" refreshError="1"/>
      <sheetData sheetId="22">
        <row r="13">
          <cell r="G13">
            <v>1200</v>
          </cell>
        </row>
        <row r="25">
          <cell r="G25">
            <v>15330</v>
          </cell>
        </row>
        <row r="60">
          <cell r="G60">
            <v>165.2</v>
          </cell>
        </row>
        <row r="98">
          <cell r="G98">
            <v>190</v>
          </cell>
        </row>
      </sheetData>
      <sheetData sheetId="23">
        <row r="23">
          <cell r="F23">
            <v>59</v>
          </cell>
        </row>
      </sheetData>
      <sheetData sheetId="24">
        <row r="15">
          <cell r="I15">
            <v>526.19597146454043</v>
          </cell>
        </row>
      </sheetData>
      <sheetData sheetId="25" refreshError="1"/>
      <sheetData sheetId="2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álisis"/>
      <sheetName val="Analisis"/>
    </sheetNames>
    <sheetDataSet>
      <sheetData sheetId="0">
        <row r="140">
          <cell r="D140">
            <v>0.05</v>
          </cell>
        </row>
      </sheetData>
      <sheetData sheetId="1">
        <row r="11">
          <cell r="B11" t="str">
            <v>MOVIMIENTO DE TIERRAS</v>
          </cell>
        </row>
      </sheetData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O 6"/>
      <sheetName val="MODULO 5"/>
      <sheetName val="MODULO 4"/>
      <sheetName val="Insumos"/>
      <sheetName val="Analisis "/>
      <sheetName val="Analisis Civil MODULO 4"/>
      <sheetName val="Analisis Civil MODULO 5"/>
      <sheetName val="Analisis Civil MODULO 6"/>
      <sheetName val="Mezcla"/>
      <sheetName val=" MObra"/>
      <sheetName val="cotizacion puertas"/>
      <sheetName val="Analisis"/>
      <sheetName val="Cotz."/>
      <sheetName val="MODULO_6"/>
      <sheetName val="MODULO_5"/>
      <sheetName val="MODULO_4"/>
      <sheetName val="Analisis_"/>
      <sheetName val="Analisis_Civil_MODULO_4"/>
      <sheetName val="Analisis_Civil_MODULO_5"/>
      <sheetName val="Analisis_Civil_MODULO_6"/>
      <sheetName val="_MObra"/>
      <sheetName val="cotizacion_puertas"/>
      <sheetName val="Cotz_"/>
      <sheetName val="MODULO_61"/>
      <sheetName val="MODULO_51"/>
      <sheetName val="MODULO_41"/>
      <sheetName val="Analisis_1"/>
      <sheetName val="Analisis_Civil_MODULO_41"/>
      <sheetName val="Analisis_Civil_MODULO_51"/>
      <sheetName val="Analisis_Civil_MODULO_61"/>
      <sheetName val="_MObra1"/>
      <sheetName val="cotizacion_puertas1"/>
      <sheetName val="Cotz_1"/>
      <sheetName val="MODULO_62"/>
      <sheetName val="MODULO_52"/>
      <sheetName val="MODULO_42"/>
      <sheetName val="Analisis_2"/>
      <sheetName val="Analisis_Civil_MODULO_42"/>
      <sheetName val="Analisis_Civil_MODULO_52"/>
      <sheetName val="Analisis_Civil_MODULO_62"/>
      <sheetName val="_MObra2"/>
      <sheetName val="cotizacion_puertas2"/>
      <sheetName val="Cotz_2"/>
      <sheetName val="MODULO_63"/>
      <sheetName val="MODULO_53"/>
      <sheetName val="MODULO_43"/>
      <sheetName val="Analisis_3"/>
      <sheetName val="Analisis_Civil_MODULO_43"/>
      <sheetName val="Analisis_Civil_MODULO_53"/>
      <sheetName val="Analisis_Civil_MODULO_63"/>
      <sheetName val="_MObra3"/>
      <sheetName val="cotizacion_puertas3"/>
      <sheetName val="Cotz_3"/>
      <sheetName val="MODULO_64"/>
      <sheetName val="MODULO_54"/>
      <sheetName val="MODULO_44"/>
      <sheetName val="Analisis_4"/>
      <sheetName val="Analisis_Civil_MODULO_44"/>
      <sheetName val="Analisis_Civil_MODULO_54"/>
      <sheetName val="Analisis_Civil_MODULO_64"/>
      <sheetName val="_MObra4"/>
      <sheetName val="cotizacion_puertas4"/>
      <sheetName val="Cotz_4"/>
      <sheetName val="MODULO_65"/>
      <sheetName val="MODULO_55"/>
      <sheetName val="MODULO_45"/>
      <sheetName val="Analisis_5"/>
      <sheetName val="Analisis_Civil_MODULO_45"/>
      <sheetName val="Analisis_Civil_MODULO_55"/>
      <sheetName val="Analisis_Civil_MODULO_65"/>
      <sheetName val="_MObra5"/>
      <sheetName val="cotizacion_puertas5"/>
      <sheetName val="Cotz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CPV"/>
      <sheetName val="CPV_MGMG"/>
      <sheetName val="CPV_INGE"/>
      <sheetName val="CPV_CONS"/>
      <sheetName val="CPV_ARR"/>
      <sheetName val="DET-ARR"/>
      <sheetName val="ACONVIA"/>
      <sheetName val="GONZALO"/>
      <sheetName val="A-50"/>
      <sheetName val="Listado Rendimiento"/>
      <sheetName val="Listado Completo precio Equipos"/>
      <sheetName val="계산근거"/>
      <sheetName val="INSUGEN"/>
      <sheetName val="A"/>
      <sheetName val="T"/>
      <sheetName val="CIERRE"/>
      <sheetName val="fixwater"/>
      <sheetName val="PTO_ARES"/>
      <sheetName val="Personnel DB"/>
      <sheetName val="4W_Sem2"/>
      <sheetName val="NOBORRAR"/>
      <sheetName val="Decretos_PIS-COFINS"/>
      <sheetName val="Datos"/>
      <sheetName val="Aux. Disgregados"/>
      <sheetName val="INSTMATR"/>
      <sheetName val="NL180"/>
      <sheetName val="NL240"/>
      <sheetName val="Access Radio NL400"/>
      <sheetName val="SPARE"/>
      <sheetName val="INSUMOS"/>
      <sheetName val="Análisis"/>
      <sheetName val="Listado_Rendimiento"/>
      <sheetName val="Listado_Completo_precio_Equipos"/>
      <sheetName val="Personnel_DB"/>
      <sheetName val="Listado_Rendimiento1"/>
      <sheetName val="Listado_Completo_precio_Equipo1"/>
      <sheetName val="Personnel_DB1"/>
      <sheetName val="Listado_Rendimiento2"/>
      <sheetName val="Listado_Completo_precio_Equipo2"/>
      <sheetName val="Personnel_DB2"/>
      <sheetName val="Listado_Rendimiento3"/>
      <sheetName val="Listado_Completo_precio_Equipo3"/>
      <sheetName val="Personnel_DB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ea de Quemados"/>
      <sheetName val="pres.rem.area de quemados artur"/>
      <sheetName val="ARTURO GRULLON"/>
      <sheetName val="DEMOLICIONES"/>
      <sheetName val="MOVIMIENTO DE TIERRA"/>
      <sheetName val="HORMIGON ARMADO"/>
      <sheetName val="SANITARIA"/>
      <sheetName val="Cuantia"/>
      <sheetName val="Cotizaciones Generales"/>
      <sheetName val="ANALISIS GENERAL"/>
      <sheetName val="Senalizacion "/>
      <sheetName val="PRES.RESTHosp. toribio Bencosme"/>
      <sheetName val="INSUMOS (2)"/>
      <sheetName val="HOSPITAL "/>
      <sheetName val="cotizacion puertas"/>
      <sheetName val="Cotizacion Gases Ciprian"/>
      <sheetName val="LISTADO MATERIAL GENERAL"/>
      <sheetName val="INSUMOS"/>
      <sheetName val="Mano de Obra"/>
      <sheetName val="metalica analisis"/>
      <sheetName val="VERJA ANALISIS"/>
      <sheetName val="Cotizaciones"/>
      <sheetName val="MO SANITARIA"/>
      <sheetName val="CANTIDADES A"/>
      <sheetName val="via"/>
      <sheetName val="COL.C1"/>
      <sheetName val="COL.C1 (2)"/>
      <sheetName val="VIG. PI"/>
      <sheetName val="L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173">
          <cell r="F1173">
            <v>591.04656250000005</v>
          </cell>
        </row>
        <row r="1178">
          <cell r="F1178">
            <v>150981.87837600001</v>
          </cell>
        </row>
      </sheetData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 RESUMEN-1"/>
      <sheetName val="CUB. 3 - OISOE"/>
      <sheetName val="PARTIDAS NUEVAS"/>
      <sheetName val="PARTIDAS AUMENTO VOLUMEN"/>
      <sheetName val="PARTIDAS DIFERENCIA DE PRECIOS"/>
      <sheetName val="PARTIDAS NO EJECUTABLES"/>
      <sheetName val="Analisis"/>
      <sheetName val="Analisis Sub dren"/>
    </sheetNames>
    <sheetDataSet>
      <sheetData sheetId="0"/>
      <sheetData sheetId="1"/>
      <sheetData sheetId="2"/>
      <sheetData sheetId="3"/>
      <sheetData sheetId="4"/>
      <sheetData sheetId="5"/>
      <sheetData sheetId="6">
        <row r="81">
          <cell r="H81">
            <v>0</v>
          </cell>
        </row>
      </sheetData>
      <sheetData sheetId="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0000"/>
      <sheetName val="1000"/>
      <sheetName val="Estado Financiero"/>
      <sheetName val="Resumen"/>
      <sheetName val="Cubicación"/>
      <sheetName val="Pagos"/>
      <sheetName val="Res-Financiero"/>
      <sheetName val="Senalizacion"/>
      <sheetName val="Precios"/>
      <sheetName val="LISTADO MATERIALES"/>
      <sheetName val="Sheet4"/>
      <sheetName val="Sheet5"/>
      <sheetName val="Insumos"/>
      <sheetName val="Análisis de Precios"/>
      <sheetName val="caseta de planta"/>
      <sheetName val="Estado_Financiero"/>
      <sheetName val="LISTADO_MATERIALES"/>
      <sheetName val="Estado_Financiero1"/>
      <sheetName val="LISTADO_MATERIALES1"/>
      <sheetName val="Análisis_de_Precios"/>
      <sheetName val="caseta_de_planta"/>
      <sheetName val="Estado_Financiero2"/>
      <sheetName val="Análisis_de_Precios1"/>
      <sheetName val="caseta_de_planta1"/>
      <sheetName val="Estado_Financiero3"/>
      <sheetName val="LISTADO_MATERIALES2"/>
      <sheetName val="Análisis_de_Precios2"/>
      <sheetName val="caseta_de_planta2"/>
      <sheetName val="Estado_Financiero4"/>
      <sheetName val="LISTADO_MATERIALES3"/>
      <sheetName val="Análisis_de_Precios3"/>
      <sheetName val="caseta_de_planta3"/>
      <sheetName val="Estado_Financiero5"/>
      <sheetName val="LISTADO_MATERIALES4"/>
      <sheetName val="Análisis_de_Precios4"/>
      <sheetName val="caseta_de_planta4"/>
      <sheetName val="Estado_Financiero6"/>
      <sheetName val="LISTADO_MATERIALES5"/>
      <sheetName val="Análisis_de_Precios5"/>
      <sheetName val="caseta_de_planta5"/>
      <sheetName val="Presupuesto"/>
      <sheetName val="Mano de Obra"/>
      <sheetName val="Subcontratos"/>
      <sheetName val="Analisis "/>
      <sheetName val="Analisis H.A. "/>
      <sheetName val="Mezcla"/>
      <sheetName val="Insumos sanitarios"/>
      <sheetName val="Mano de Obra Sanitaria"/>
      <sheetName val="Analisis Sanitarios"/>
      <sheetName val="insumos ELECT"/>
      <sheetName val="mano de obra ELECT"/>
      <sheetName val="anal.elect."/>
      <sheetName val="tarifa equipo"/>
      <sheetName val="ANAMOVTIE"/>
      <sheetName val="Hoja3"/>
      <sheetName val="Ins"/>
      <sheetName val="M.O."/>
      <sheetName val="Estado_Financiero7"/>
      <sheetName val="LISTADO_MATERIALES6"/>
      <sheetName val="Análisis_de_Precios6"/>
      <sheetName val="caseta_de_planta6"/>
      <sheetName val="Mano_de_Obra"/>
      <sheetName val="Analisis_"/>
      <sheetName val="Analisis_H_A__"/>
      <sheetName val="Insumos_sanitarios"/>
      <sheetName val="Mano_de_Obra_Sanitaria"/>
      <sheetName val="Analisis_Sanitarios"/>
      <sheetName val="insumos_ELECT"/>
      <sheetName val="mano_de_obra_ELECT"/>
      <sheetName val="anal_elect_"/>
      <sheetName val="tarifa_equipo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anal term"/>
      <sheetName val="LISTADO INSUMOS DEL 2000"/>
      <sheetName val="Análisis Base"/>
      <sheetName val="ANA ESPECIFICOS"/>
      <sheetName val="Análisis grales"/>
      <sheetName val="Analisis Unitarios"/>
      <sheetName val="Cargas Sociales"/>
      <sheetName val="Datos a Project"/>
      <sheetName val="Tarifas de Alquiler de 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Materiales"/>
      <sheetName val="Equipos"/>
      <sheetName val="Sheet6"/>
    </sheetNames>
    <sheetDataSet>
      <sheetData sheetId="0" refreshError="1"/>
      <sheetData sheetId="1">
        <row r="1">
          <cell r="A1" t="str">
            <v>INSUMO</v>
          </cell>
          <cell r="B1" t="str">
            <v>DESCRIPCION</v>
          </cell>
          <cell r="C1" t="str">
            <v>UNIDAD</v>
          </cell>
          <cell r="D1" t="str">
            <v>PRECIO</v>
          </cell>
        </row>
        <row r="2">
          <cell r="A2">
            <v>10000</v>
          </cell>
          <cell r="B2" t="str">
            <v>MATERIALES (Agregados y Cementos)</v>
          </cell>
        </row>
        <row r="3">
          <cell r="A3">
            <v>10001</v>
          </cell>
          <cell r="B3" t="str">
            <v>Arena itabo</v>
          </cell>
          <cell r="C3" t="str">
            <v>m3</v>
          </cell>
          <cell r="D3">
            <v>350</v>
          </cell>
        </row>
        <row r="4">
          <cell r="A4">
            <v>10002</v>
          </cell>
          <cell r="B4" t="str">
            <v>Cemento Gris Portland</v>
          </cell>
          <cell r="C4" t="str">
            <v>fda</v>
          </cell>
          <cell r="D4">
            <v>140</v>
          </cell>
        </row>
        <row r="5">
          <cell r="A5">
            <v>10003</v>
          </cell>
          <cell r="B5" t="str">
            <v>Agua</v>
          </cell>
          <cell r="C5" t="str">
            <v>gal</v>
          </cell>
          <cell r="D5">
            <v>0.5</v>
          </cell>
        </row>
        <row r="6">
          <cell r="A6">
            <v>10004</v>
          </cell>
          <cell r="B6" t="str">
            <v>Bloques de 6"</v>
          </cell>
          <cell r="C6" t="str">
            <v>ud</v>
          </cell>
          <cell r="D6">
            <v>9</v>
          </cell>
        </row>
        <row r="7">
          <cell r="A7">
            <v>10005</v>
          </cell>
          <cell r="B7" t="str">
            <v>Grava de 3/8" a 1/2"</v>
          </cell>
          <cell r="C7" t="str">
            <v>m3</v>
          </cell>
          <cell r="D7">
            <v>300</v>
          </cell>
        </row>
        <row r="8">
          <cell r="A8">
            <v>10006</v>
          </cell>
          <cell r="B8" t="str">
            <v xml:space="preserve">Caliche </v>
          </cell>
          <cell r="C8" t="str">
            <v>m3s</v>
          </cell>
          <cell r="D8">
            <v>20</v>
          </cell>
        </row>
        <row r="9">
          <cell r="A9">
            <v>10007</v>
          </cell>
          <cell r="B9" t="str">
            <v>Arena para pañete</v>
          </cell>
          <cell r="C9" t="str">
            <v>m3</v>
          </cell>
          <cell r="D9">
            <v>400</v>
          </cell>
        </row>
        <row r="10">
          <cell r="A10">
            <v>10008</v>
          </cell>
          <cell r="B10" t="str">
            <v>Cal</v>
          </cell>
          <cell r="C10" t="str">
            <v>funda</v>
          </cell>
          <cell r="D10">
            <v>75</v>
          </cell>
        </row>
        <row r="11">
          <cell r="A11">
            <v>10009</v>
          </cell>
          <cell r="B11" t="str">
            <v>Block Viga 0.20x0.20</v>
          </cell>
          <cell r="C11" t="str">
            <v>ud</v>
          </cell>
          <cell r="D11">
            <v>12</v>
          </cell>
        </row>
        <row r="12">
          <cell r="A12">
            <v>10010</v>
          </cell>
          <cell r="B12" t="str">
            <v>Bloques de 4"</v>
          </cell>
          <cell r="C12" t="str">
            <v>ud</v>
          </cell>
          <cell r="D12">
            <v>7</v>
          </cell>
        </row>
        <row r="13">
          <cell r="A13">
            <v>10011</v>
          </cell>
          <cell r="B13" t="str">
            <v>Base triturada (material de planta)</v>
          </cell>
          <cell r="C13" t="str">
            <v>m3</v>
          </cell>
          <cell r="D13">
            <v>330</v>
          </cell>
        </row>
        <row r="14">
          <cell r="A14">
            <v>10012</v>
          </cell>
          <cell r="B14" t="str">
            <v>Gravilla</v>
          </cell>
          <cell r="C14" t="str">
            <v>m3</v>
          </cell>
          <cell r="D14">
            <v>500</v>
          </cell>
        </row>
        <row r="15">
          <cell r="A15">
            <v>10013</v>
          </cell>
          <cell r="B15" t="str">
            <v>Agregados</v>
          </cell>
          <cell r="C15" t="str">
            <v>m3</v>
          </cell>
          <cell r="D15">
            <v>500</v>
          </cell>
        </row>
        <row r="16">
          <cell r="A16">
            <v>10014</v>
          </cell>
          <cell r="B16" t="str">
            <v>Arena gruesa (planta)</v>
          </cell>
          <cell r="C16" t="str">
            <v>m3</v>
          </cell>
          <cell r="D16">
            <v>400</v>
          </cell>
        </row>
        <row r="17">
          <cell r="A17">
            <v>10015</v>
          </cell>
          <cell r="B17" t="str">
            <v>Bloques de 8"</v>
          </cell>
          <cell r="C17" t="str">
            <v>ud</v>
          </cell>
          <cell r="D17">
            <v>12</v>
          </cell>
        </row>
        <row r="18">
          <cell r="A18">
            <v>10016</v>
          </cell>
          <cell r="B18" t="str">
            <v>Ladrillos Coloniales 2"x4"x8"</v>
          </cell>
          <cell r="C18" t="str">
            <v>ud</v>
          </cell>
          <cell r="D18">
            <v>7.59</v>
          </cell>
        </row>
        <row r="19">
          <cell r="A19">
            <v>10017</v>
          </cell>
        </row>
        <row r="20">
          <cell r="A20">
            <v>11000</v>
          </cell>
          <cell r="B20" t="str">
            <v>MATERIALES (Acero)</v>
          </cell>
        </row>
        <row r="21">
          <cell r="A21">
            <v>11001</v>
          </cell>
          <cell r="B21" t="str">
            <v>Acero 3/8"</v>
          </cell>
          <cell r="C21" t="str">
            <v>qq</v>
          </cell>
          <cell r="D21">
            <v>1383.28</v>
          </cell>
        </row>
        <row r="22">
          <cell r="A22">
            <v>11002</v>
          </cell>
          <cell r="B22" t="str">
            <v>Acero 1/2"</v>
          </cell>
          <cell r="C22" t="str">
            <v>qq</v>
          </cell>
          <cell r="D22">
            <v>1383.28</v>
          </cell>
        </row>
        <row r="23">
          <cell r="A23">
            <v>11003</v>
          </cell>
          <cell r="B23" t="str">
            <v>Acero 3/4"</v>
          </cell>
          <cell r="C23" t="str">
            <v>qq</v>
          </cell>
          <cell r="D23">
            <v>1383.28</v>
          </cell>
        </row>
        <row r="24">
          <cell r="A24">
            <v>11004</v>
          </cell>
          <cell r="B24" t="str">
            <v>Alambre #18</v>
          </cell>
          <cell r="C24" t="str">
            <v>lb</v>
          </cell>
          <cell r="D24">
            <v>48</v>
          </cell>
        </row>
        <row r="25">
          <cell r="A25">
            <v>11005</v>
          </cell>
          <cell r="B25" t="str">
            <v>Acero de 3/8" a 1"</v>
          </cell>
          <cell r="C25" t="str">
            <v>qq</v>
          </cell>
          <cell r="D25">
            <v>1383.28</v>
          </cell>
        </row>
        <row r="26">
          <cell r="A26">
            <v>11006</v>
          </cell>
          <cell r="B26" t="str">
            <v>Acero malla 2.5x2.5 100x100</v>
          </cell>
          <cell r="C26" t="str">
            <v>qq</v>
          </cell>
          <cell r="D26">
            <v>2572.86</v>
          </cell>
        </row>
        <row r="27">
          <cell r="A27">
            <v>11007</v>
          </cell>
          <cell r="B27" t="str">
            <v>Moldes metálicos anillos astas de bandera</v>
          </cell>
          <cell r="C27" t="str">
            <v>ud</v>
          </cell>
          <cell r="D27">
            <v>120</v>
          </cell>
        </row>
        <row r="28">
          <cell r="A28">
            <v>11008</v>
          </cell>
          <cell r="B28" t="str">
            <v>Alambre de púas</v>
          </cell>
          <cell r="C28" t="str">
            <v>rollo</v>
          </cell>
          <cell r="D28">
            <v>650</v>
          </cell>
        </row>
        <row r="29">
          <cell r="A29">
            <v>11009</v>
          </cell>
          <cell r="B29" t="str">
            <v>Grapas</v>
          </cell>
          <cell r="C29" t="str">
            <v>lb</v>
          </cell>
          <cell r="D29">
            <v>15</v>
          </cell>
        </row>
        <row r="30">
          <cell r="A30">
            <v>12000</v>
          </cell>
          <cell r="B30" t="str">
            <v>MATERIALES (Madera)</v>
          </cell>
        </row>
        <row r="31">
          <cell r="A31">
            <v>12001</v>
          </cell>
          <cell r="B31" t="str">
            <v>Pino Americano</v>
          </cell>
          <cell r="C31" t="str">
            <v>p2</v>
          </cell>
          <cell r="D31">
            <v>48</v>
          </cell>
        </row>
        <row r="32">
          <cell r="A32">
            <v>12002</v>
          </cell>
          <cell r="B32" t="str">
            <v>Clavos Corrientes</v>
          </cell>
          <cell r="C32" t="str">
            <v>lb</v>
          </cell>
          <cell r="D32">
            <v>45</v>
          </cell>
        </row>
        <row r="33">
          <cell r="A33">
            <v>12003</v>
          </cell>
          <cell r="B33" t="str">
            <v>Plywood</v>
          </cell>
          <cell r="C33" t="str">
            <v>plancha</v>
          </cell>
          <cell r="D33">
            <v>1250</v>
          </cell>
        </row>
        <row r="34">
          <cell r="A34">
            <v>12004</v>
          </cell>
          <cell r="B34" t="str">
            <v>Regla de 1"x4"x10'</v>
          </cell>
          <cell r="C34" t="str">
            <v>ud</v>
          </cell>
          <cell r="D34">
            <v>225</v>
          </cell>
        </row>
        <row r="35">
          <cell r="A35">
            <v>12005</v>
          </cell>
          <cell r="B35" t="str">
            <v>Postes de madera</v>
          </cell>
          <cell r="C35" t="str">
            <v>ud</v>
          </cell>
          <cell r="D35">
            <v>22</v>
          </cell>
        </row>
        <row r="36">
          <cell r="A36">
            <v>12006</v>
          </cell>
          <cell r="B36" t="str">
            <v>Postes de madera (refuerzos)</v>
          </cell>
          <cell r="C36" t="str">
            <v>ud</v>
          </cell>
          <cell r="D36">
            <v>30</v>
          </cell>
        </row>
        <row r="37">
          <cell r="A37">
            <v>12007</v>
          </cell>
          <cell r="B37" t="str">
            <v>Clavos, hilo</v>
          </cell>
          <cell r="C37" t="str">
            <v>p.a.</v>
          </cell>
          <cell r="D37">
            <v>50</v>
          </cell>
        </row>
        <row r="38">
          <cell r="A38">
            <v>13000</v>
          </cell>
          <cell r="B38" t="str">
            <v>MATERIALES (Combustibles)</v>
          </cell>
        </row>
        <row r="39">
          <cell r="A39">
            <v>13001</v>
          </cell>
          <cell r="B39" t="str">
            <v>Gasoil</v>
          </cell>
          <cell r="C39" t="str">
            <v>gl</v>
          </cell>
          <cell r="D39">
            <v>64.25</v>
          </cell>
        </row>
        <row r="40">
          <cell r="A40">
            <v>13002</v>
          </cell>
          <cell r="B40" t="str">
            <v>Kerosene</v>
          </cell>
          <cell r="C40" t="str">
            <v>gl</v>
          </cell>
          <cell r="D40">
            <v>72</v>
          </cell>
        </row>
        <row r="41">
          <cell r="A41">
            <v>13003</v>
          </cell>
          <cell r="B41" t="str">
            <v>AC-30</v>
          </cell>
          <cell r="C41" t="str">
            <v>gl</v>
          </cell>
          <cell r="D41">
            <v>18.600000000000001</v>
          </cell>
        </row>
        <row r="42">
          <cell r="A42">
            <v>13004</v>
          </cell>
          <cell r="B42" t="str">
            <v>RC-2</v>
          </cell>
          <cell r="C42" t="str">
            <v>gl</v>
          </cell>
          <cell r="D42">
            <v>65</v>
          </cell>
        </row>
        <row r="43">
          <cell r="A43">
            <v>13005</v>
          </cell>
          <cell r="B43" t="str">
            <v>Riego ligante</v>
          </cell>
          <cell r="C43" t="str">
            <v>m2</v>
          </cell>
          <cell r="D43">
            <v>6.5</v>
          </cell>
        </row>
        <row r="44">
          <cell r="A44">
            <v>13006</v>
          </cell>
          <cell r="B44" t="str">
            <v>Elaboración Carpeta Asfaltica</v>
          </cell>
          <cell r="C44" t="str">
            <v>m3e</v>
          </cell>
          <cell r="D44">
            <v>2987.4639999999999</v>
          </cell>
        </row>
        <row r="45">
          <cell r="A45">
            <v>14000</v>
          </cell>
          <cell r="B45" t="str">
            <v>MATERIALES (Plomería)</v>
          </cell>
        </row>
        <row r="46">
          <cell r="A46">
            <v>14001</v>
          </cell>
          <cell r="B46" t="str">
            <v>Tuberia de PVC de 1/2" SDR 26 x 20'</v>
          </cell>
        </row>
        <row r="47">
          <cell r="A47">
            <v>14002</v>
          </cell>
          <cell r="B47" t="str">
            <v>Tuberia de PVC de 3/4" SDR 26 x 20'</v>
          </cell>
        </row>
        <row r="48">
          <cell r="A48">
            <v>14003</v>
          </cell>
          <cell r="B48" t="str">
            <v>Tuberia de PVC de 1 " SDR 26 x 20'</v>
          </cell>
        </row>
        <row r="49">
          <cell r="A49">
            <v>14004</v>
          </cell>
          <cell r="B49" t="str">
            <v>Tuberia de PVC de 1 1/2" SDR 26 x 20'</v>
          </cell>
        </row>
        <row r="50">
          <cell r="A50">
            <v>14005</v>
          </cell>
          <cell r="B50" t="str">
            <v>Tuberia de PVC de 2" SDR 26 x 20'</v>
          </cell>
        </row>
        <row r="51">
          <cell r="A51">
            <v>14006</v>
          </cell>
          <cell r="B51" t="str">
            <v>Tuberia de PVC de 3" SDR 26 x 20'</v>
          </cell>
          <cell r="C51" t="str">
            <v>ud</v>
          </cell>
          <cell r="D51">
            <v>60</v>
          </cell>
        </row>
        <row r="52">
          <cell r="A52">
            <v>14007</v>
          </cell>
          <cell r="B52" t="str">
            <v>Tuberia de PVC de 4" SDR 26 x 20'</v>
          </cell>
        </row>
        <row r="53">
          <cell r="A53">
            <v>14008</v>
          </cell>
          <cell r="B53" t="str">
            <v>Tuberia de PVC de 6" SDR 26 x 20'</v>
          </cell>
        </row>
        <row r="54">
          <cell r="A54">
            <v>14009</v>
          </cell>
          <cell r="B54" t="str">
            <v>Tuberia de PVC de 8" SDR 26 x 20'</v>
          </cell>
        </row>
        <row r="55">
          <cell r="A55">
            <v>14010</v>
          </cell>
          <cell r="B55" t="str">
            <v>Tuberia de PVC de 10" SDR 26 x 20'</v>
          </cell>
        </row>
        <row r="56">
          <cell r="A56">
            <v>14011</v>
          </cell>
          <cell r="B56" t="str">
            <v>Tuberia de PVC de 12" SDR 26 x 20'</v>
          </cell>
          <cell r="C56" t="str">
            <v>ml</v>
          </cell>
          <cell r="D56">
            <v>183.33333333333334</v>
          </cell>
        </row>
        <row r="57">
          <cell r="A57">
            <v>14012</v>
          </cell>
          <cell r="B57" t="str">
            <v>Tuberia de PVC de 14" SDR 26 x 20'</v>
          </cell>
        </row>
        <row r="58">
          <cell r="A58">
            <v>14013</v>
          </cell>
          <cell r="B58" t="str">
            <v>Tuberia de PVC de 16" SDR 26 x 20'</v>
          </cell>
          <cell r="C58" t="str">
            <v>ml</v>
          </cell>
          <cell r="D58">
            <v>980</v>
          </cell>
        </row>
        <row r="59">
          <cell r="A59">
            <v>14014</v>
          </cell>
          <cell r="B59" t="str">
            <v>Tuberia de PVC de 18" SDR 26 x 20'</v>
          </cell>
        </row>
        <row r="60">
          <cell r="A60">
            <v>14015</v>
          </cell>
          <cell r="B60" t="str">
            <v>Tuberia de PVC de 20" SDR 26 x 20'</v>
          </cell>
          <cell r="C60" t="str">
            <v>ud</v>
          </cell>
          <cell r="D60">
            <v>7825</v>
          </cell>
        </row>
        <row r="61">
          <cell r="A61">
            <v>14016</v>
          </cell>
          <cell r="B61" t="str">
            <v>Tuberia de PVC de 1 1/2" SDR 41 x 20'</v>
          </cell>
        </row>
        <row r="62">
          <cell r="A62">
            <v>14017</v>
          </cell>
          <cell r="B62" t="str">
            <v>Tuberia de PVC de 2" SDR 41 x 20'</v>
          </cell>
        </row>
        <row r="63">
          <cell r="A63">
            <v>14018</v>
          </cell>
          <cell r="B63" t="str">
            <v>Tuberia de PVC de 3" SDR 41 x 20'</v>
          </cell>
        </row>
        <row r="64">
          <cell r="A64">
            <v>14019</v>
          </cell>
          <cell r="B64" t="str">
            <v>Tuberia de PVC de 4" SDR 41 x 20'</v>
          </cell>
        </row>
        <row r="65">
          <cell r="A65">
            <v>14020</v>
          </cell>
          <cell r="B65" t="str">
            <v>Tuberia de PVC de 6" SDR 41 x 20'</v>
          </cell>
        </row>
        <row r="66">
          <cell r="A66">
            <v>14021</v>
          </cell>
          <cell r="B66" t="str">
            <v>Tuberia de PVC de 8" SDR 41 x 20'</v>
          </cell>
        </row>
        <row r="67">
          <cell r="A67">
            <v>14022</v>
          </cell>
          <cell r="B67" t="str">
            <v>Tuberia de PVC de 10" SDR 41 x 20'</v>
          </cell>
        </row>
        <row r="68">
          <cell r="A68">
            <v>14023</v>
          </cell>
          <cell r="B68" t="str">
            <v>Tuberia de PVC de 12" SDR 41 x 20'</v>
          </cell>
        </row>
        <row r="69">
          <cell r="A69">
            <v>14024</v>
          </cell>
          <cell r="B69" t="str">
            <v>Tuberia de PVC de 14" SDR 41 x 20'</v>
          </cell>
        </row>
        <row r="70">
          <cell r="A70">
            <v>14025</v>
          </cell>
          <cell r="B70" t="str">
            <v>Tuberia de PVC de 16" SDR 41 x 20'</v>
          </cell>
        </row>
        <row r="71">
          <cell r="A71">
            <v>14026</v>
          </cell>
          <cell r="B71" t="str">
            <v>Tuberia de PVC de 18" SDR 41 x 20'</v>
          </cell>
        </row>
        <row r="72">
          <cell r="A72">
            <v>14027</v>
          </cell>
          <cell r="B72" t="str">
            <v>Tuberia de PVC de 20" SDR 41 x 20'</v>
          </cell>
        </row>
        <row r="73">
          <cell r="A73">
            <v>14028</v>
          </cell>
          <cell r="B73" t="str">
            <v>Tuberia de PVC de 24" SDR 41 x 20'</v>
          </cell>
        </row>
        <row r="74">
          <cell r="A74">
            <v>14029</v>
          </cell>
          <cell r="B74" t="str">
            <v>Tuberia de PVC de 1/2" SCH 40 x 19'</v>
          </cell>
        </row>
        <row r="75">
          <cell r="A75">
            <v>14030</v>
          </cell>
          <cell r="B75" t="str">
            <v>Tuberia de PVC de 3/4" SCH 40 x 19'</v>
          </cell>
        </row>
        <row r="76">
          <cell r="A76">
            <v>14031</v>
          </cell>
          <cell r="B76" t="str">
            <v>Tuberia de PVC de 1 " SCH 40 x 19'</v>
          </cell>
        </row>
        <row r="77">
          <cell r="A77">
            <v>14032</v>
          </cell>
          <cell r="B77" t="str">
            <v>Tuberia de PVC de 1 1/2" SCH 40 x 19'</v>
          </cell>
        </row>
        <row r="78">
          <cell r="A78">
            <v>14033</v>
          </cell>
          <cell r="B78" t="str">
            <v>Tuberia de PVC de 2" SCH 40 x 19'</v>
          </cell>
        </row>
        <row r="79">
          <cell r="A79">
            <v>14034</v>
          </cell>
          <cell r="B79" t="str">
            <v>Tuberia de PVC de 3" SCH 40 x 19'</v>
          </cell>
        </row>
        <row r="80">
          <cell r="A80">
            <v>14035</v>
          </cell>
          <cell r="B80" t="str">
            <v>Tuberia de PVC de 4" SCH 40 x 19'</v>
          </cell>
        </row>
        <row r="81">
          <cell r="A81">
            <v>14036</v>
          </cell>
          <cell r="B81" t="str">
            <v>Tuberia de PVC de 6" SCH 40 x 19'</v>
          </cell>
        </row>
        <row r="82">
          <cell r="A82">
            <v>14029</v>
          </cell>
          <cell r="B82" t="str">
            <v>Tuberia de Acero de 6"</v>
          </cell>
        </row>
        <row r="83">
          <cell r="A83">
            <v>14030</v>
          </cell>
          <cell r="B83" t="str">
            <v>Tuberia de PVC de 20" SDR 26 x 20'</v>
          </cell>
        </row>
        <row r="84">
          <cell r="A84">
            <v>14031</v>
          </cell>
          <cell r="B84" t="str">
            <v>Tuberia de Acero de 6"</v>
          </cell>
        </row>
        <row r="85">
          <cell r="A85">
            <v>14032</v>
          </cell>
          <cell r="B85" t="str">
            <v>Tuberia de Acero de 8"</v>
          </cell>
        </row>
        <row r="86">
          <cell r="A86">
            <v>14033</v>
          </cell>
          <cell r="B86" t="str">
            <v>Tuberia de Acero de 10"</v>
          </cell>
        </row>
        <row r="87">
          <cell r="A87">
            <v>14034</v>
          </cell>
          <cell r="B87" t="str">
            <v>Tuberia de Acero de 12"</v>
          </cell>
        </row>
        <row r="88">
          <cell r="A88">
            <v>14035</v>
          </cell>
          <cell r="B88" t="str">
            <v>Tuberia de Acero de 14"</v>
          </cell>
        </row>
        <row r="89">
          <cell r="A89">
            <v>14036</v>
          </cell>
          <cell r="B89" t="str">
            <v>Tuberia de Acero de 16"</v>
          </cell>
        </row>
        <row r="90">
          <cell r="A90">
            <v>14037</v>
          </cell>
          <cell r="B90" t="str">
            <v>Tuberia de Acero de 18"</v>
          </cell>
        </row>
        <row r="91">
          <cell r="A91">
            <v>14038</v>
          </cell>
          <cell r="B91" t="str">
            <v>Tuberia de Acero de 20"</v>
          </cell>
        </row>
        <row r="92">
          <cell r="A92">
            <v>14039</v>
          </cell>
          <cell r="B92" t="str">
            <v>Tuberia de Acero de 24"</v>
          </cell>
          <cell r="C92" t="str">
            <v>ml</v>
          </cell>
          <cell r="D92">
            <v>404.1</v>
          </cell>
        </row>
        <row r="93">
          <cell r="A93">
            <v>14040</v>
          </cell>
          <cell r="B93" t="str">
            <v>Tuberia de Acero de 30"</v>
          </cell>
        </row>
        <row r="94">
          <cell r="A94">
            <v>14041</v>
          </cell>
          <cell r="B94" t="str">
            <v>Tuberia de Acero de 24"</v>
          </cell>
        </row>
        <row r="95">
          <cell r="A95">
            <v>14042</v>
          </cell>
          <cell r="B95" t="str">
            <v>Tubería de Hormigón de 18" x 1.22</v>
          </cell>
          <cell r="C95" t="str">
            <v>ml</v>
          </cell>
          <cell r="D95">
            <v>1000.0000000000001</v>
          </cell>
        </row>
        <row r="96">
          <cell r="A96">
            <v>14043</v>
          </cell>
          <cell r="B96" t="str">
            <v>Tubería de Hormigón de 24" x 1.07</v>
          </cell>
          <cell r="C96" t="str">
            <v>ml</v>
          </cell>
          <cell r="D96">
            <v>2159.7618553132575</v>
          </cell>
        </row>
        <row r="97">
          <cell r="A97">
            <v>14044</v>
          </cell>
          <cell r="B97" t="str">
            <v>Tubería de Hormigón de 30" x 1.07</v>
          </cell>
          <cell r="C97" t="str">
            <v>ml</v>
          </cell>
          <cell r="D97">
            <v>3459.4641744548289</v>
          </cell>
        </row>
        <row r="98">
          <cell r="A98">
            <v>14045</v>
          </cell>
          <cell r="B98" t="str">
            <v>Tubería de Hormigón de 36" x 1.07</v>
          </cell>
          <cell r="C98" t="str">
            <v>ml</v>
          </cell>
          <cell r="D98">
            <v>4168.5233644859809</v>
          </cell>
        </row>
        <row r="99">
          <cell r="A99">
            <v>14046</v>
          </cell>
          <cell r="B99" t="str">
            <v>Tubería de Hormigón de 42" x 1.07</v>
          </cell>
          <cell r="C99" t="str">
            <v>ml</v>
          </cell>
          <cell r="D99">
            <v>5033.752855659397</v>
          </cell>
        </row>
        <row r="100">
          <cell r="A100">
            <v>14047</v>
          </cell>
          <cell r="B100" t="str">
            <v>Tubería de Hormigón de 48" x 1.07</v>
          </cell>
          <cell r="C100" t="str">
            <v>ml</v>
          </cell>
          <cell r="D100">
            <v>6182.0186915887843</v>
          </cell>
        </row>
        <row r="101">
          <cell r="A101">
            <v>14048</v>
          </cell>
          <cell r="B101" t="str">
            <v>Tubería de Hormigón de 54" x 1.07</v>
          </cell>
          <cell r="C101" t="str">
            <v>ml</v>
          </cell>
          <cell r="D101">
            <v>7941.8605319913731</v>
          </cell>
        </row>
        <row r="102">
          <cell r="A102">
            <v>14049</v>
          </cell>
          <cell r="B102" t="str">
            <v>Tubería de Hormigón de 60" x 1.07</v>
          </cell>
          <cell r="C102" t="str">
            <v>ml</v>
          </cell>
          <cell r="D102">
            <v>9782.5794392523367</v>
          </cell>
        </row>
        <row r="103">
          <cell r="A103">
            <v>14050</v>
          </cell>
          <cell r="B103" t="str">
            <v>Tubería de Hormigón de 66" x 1.07</v>
          </cell>
          <cell r="C103" t="str">
            <v>ml</v>
          </cell>
          <cell r="D103">
            <v>11729.495327102804</v>
          </cell>
        </row>
        <row r="104">
          <cell r="A104">
            <v>14051</v>
          </cell>
          <cell r="B104" t="str">
            <v>Tubería de Hormigón de 72" x 1.07</v>
          </cell>
          <cell r="C104" t="str">
            <v>ml</v>
          </cell>
          <cell r="D104">
            <v>15613.084112149532</v>
          </cell>
        </row>
        <row r="105">
          <cell r="A105">
            <v>15000</v>
          </cell>
          <cell r="B105" t="str">
            <v>MATERIALES (Eléctricos)</v>
          </cell>
        </row>
        <row r="106">
          <cell r="A106">
            <v>16000</v>
          </cell>
          <cell r="B106" t="str">
            <v>MATERIALES (Pisos y Revest.)</v>
          </cell>
        </row>
        <row r="107">
          <cell r="A107">
            <v>16001</v>
          </cell>
          <cell r="B107" t="str">
            <v>Cerámica para pisos (33x33)</v>
          </cell>
          <cell r="C107" t="str">
            <v>m2</v>
          </cell>
          <cell r="D107">
            <v>133.92499999999998</v>
          </cell>
        </row>
        <row r="108">
          <cell r="A108">
            <v>16002</v>
          </cell>
          <cell r="B108" t="str">
            <v>Cerámica para paredes 20x20</v>
          </cell>
          <cell r="C108" t="str">
            <v>m2</v>
          </cell>
          <cell r="D108">
            <v>90</v>
          </cell>
        </row>
        <row r="109">
          <cell r="A109">
            <v>17000</v>
          </cell>
          <cell r="B109" t="str">
            <v>MATERIALES (Pinturas)</v>
          </cell>
        </row>
        <row r="110">
          <cell r="A110">
            <v>17001</v>
          </cell>
          <cell r="B110" t="str">
            <v>Pintura acrílica</v>
          </cell>
          <cell r="C110" t="str">
            <v>gal</v>
          </cell>
          <cell r="D110">
            <v>700</v>
          </cell>
        </row>
        <row r="111">
          <cell r="A111">
            <v>17002</v>
          </cell>
          <cell r="B111" t="str">
            <v>Materiales de pintura</v>
          </cell>
          <cell r="C111" t="str">
            <v>global</v>
          </cell>
          <cell r="D111">
            <v>500</v>
          </cell>
        </row>
        <row r="112">
          <cell r="A112">
            <v>17003</v>
          </cell>
          <cell r="B112" t="str">
            <v>Pintura acrílica</v>
          </cell>
          <cell r="C112" t="str">
            <v>Lata</v>
          </cell>
          <cell r="D112">
            <v>1300</v>
          </cell>
        </row>
        <row r="113">
          <cell r="A113">
            <v>17004</v>
          </cell>
          <cell r="B113" t="str">
            <v>Kit de rolo y bandeja</v>
          </cell>
          <cell r="C113" t="str">
            <v>ud</v>
          </cell>
          <cell r="D113">
            <v>150</v>
          </cell>
        </row>
        <row r="114">
          <cell r="A114">
            <v>17005</v>
          </cell>
          <cell r="B114" t="str">
            <v>Brocha de 3"</v>
          </cell>
          <cell r="C114" t="str">
            <v>ud</v>
          </cell>
          <cell r="D114">
            <v>50</v>
          </cell>
        </row>
        <row r="115">
          <cell r="A115">
            <v>17006</v>
          </cell>
          <cell r="B115" t="str">
            <v>Thinner</v>
          </cell>
          <cell r="C115" t="str">
            <v>lt</v>
          </cell>
          <cell r="D115">
            <v>50</v>
          </cell>
        </row>
        <row r="116">
          <cell r="A116">
            <v>17007</v>
          </cell>
          <cell r="B116" t="str">
            <v>Masking Tape</v>
          </cell>
          <cell r="C116" t="str">
            <v>rollo</v>
          </cell>
          <cell r="D116">
            <v>75</v>
          </cell>
        </row>
        <row r="117">
          <cell r="A117">
            <v>18000</v>
          </cell>
          <cell r="B117" t="str">
            <v>MATERIALES (Hormigones Industriales)</v>
          </cell>
        </row>
        <row r="118">
          <cell r="A118">
            <v>18001</v>
          </cell>
          <cell r="B118" t="str">
            <v>Hormigón Industrial 180 kg/cm2</v>
          </cell>
          <cell r="C118" t="str">
            <v>m3</v>
          </cell>
          <cell r="D118">
            <v>1855.2941176470588</v>
          </cell>
        </row>
        <row r="119">
          <cell r="A119">
            <v>18002</v>
          </cell>
          <cell r="B119" t="str">
            <v>Hormigón Industrial 210 kg/cm2</v>
          </cell>
          <cell r="C119" t="str">
            <v>m3</v>
          </cell>
          <cell r="D119">
            <v>2431.9529411764706</v>
          </cell>
        </row>
        <row r="120">
          <cell r="A120">
            <v>18003</v>
          </cell>
          <cell r="B120" t="str">
            <v>Hormigón Industrial 240 kg/cm2</v>
          </cell>
          <cell r="C120" t="str">
            <v>m3</v>
          </cell>
          <cell r="D120">
            <v>3511.2000000000003</v>
          </cell>
        </row>
        <row r="121">
          <cell r="A121">
            <v>18004</v>
          </cell>
          <cell r="B121" t="str">
            <v>Hormigón Industrial 280 kg/cm2</v>
          </cell>
          <cell r="C121" t="str">
            <v>m3</v>
          </cell>
        </row>
        <row r="122">
          <cell r="A122">
            <v>18005</v>
          </cell>
          <cell r="B122" t="str">
            <v>Hormigón Industrial 350 kg/cm2</v>
          </cell>
          <cell r="C122" t="str">
            <v>m3</v>
          </cell>
        </row>
        <row r="123">
          <cell r="A123">
            <v>18006</v>
          </cell>
          <cell r="B123" t="str">
            <v>Hormigón Industrial 180 kg/cm2 con fibra</v>
          </cell>
          <cell r="C123" t="str">
            <v>m3</v>
          </cell>
          <cell r="D123">
            <v>2091.23</v>
          </cell>
        </row>
        <row r="124">
          <cell r="A124">
            <v>18007</v>
          </cell>
          <cell r="B124" t="str">
            <v>Hormigón Industrial 300 kg/cm2</v>
          </cell>
          <cell r="C124" t="str">
            <v>m3</v>
          </cell>
          <cell r="D124">
            <v>3886.4000000000005</v>
          </cell>
        </row>
        <row r="125">
          <cell r="A125">
            <v>18050</v>
          </cell>
          <cell r="B125" t="str">
            <v>Hormigón estampado (no inc. hormigón)</v>
          </cell>
          <cell r="C125" t="str">
            <v>m2</v>
          </cell>
          <cell r="D125">
            <v>140</v>
          </cell>
        </row>
        <row r="126">
          <cell r="A126">
            <v>18100</v>
          </cell>
          <cell r="B126" t="str">
            <v>Bombeo</v>
          </cell>
          <cell r="C126" t="str">
            <v>m3</v>
          </cell>
          <cell r="D126">
            <v>150</v>
          </cell>
        </row>
        <row r="127">
          <cell r="A127">
            <v>19000</v>
          </cell>
          <cell r="B127" t="str">
            <v>MATERIALES (Varios)</v>
          </cell>
        </row>
        <row r="128">
          <cell r="A128">
            <v>19001</v>
          </cell>
          <cell r="B128" t="str">
            <v>Cemento PVC</v>
          </cell>
          <cell r="C128" t="str">
            <v>gal</v>
          </cell>
          <cell r="D128">
            <v>60</v>
          </cell>
        </row>
        <row r="129">
          <cell r="A129">
            <v>19002</v>
          </cell>
          <cell r="B129" t="str">
            <v>Desmoldeante</v>
          </cell>
          <cell r="C129" t="str">
            <v>gal</v>
          </cell>
          <cell r="D129">
            <v>95</v>
          </cell>
        </row>
        <row r="130">
          <cell r="A130">
            <v>19003</v>
          </cell>
          <cell r="B130" t="str">
            <v>Materiales para replanteo (ml)</v>
          </cell>
          <cell r="C130" t="str">
            <v>p.a.</v>
          </cell>
          <cell r="D130">
            <v>25</v>
          </cell>
        </row>
        <row r="131">
          <cell r="A131">
            <v>19004</v>
          </cell>
          <cell r="B131" t="str">
            <v>Estopa</v>
          </cell>
          <cell r="C131" t="str">
            <v>lb</v>
          </cell>
          <cell r="D131">
            <v>17</v>
          </cell>
        </row>
        <row r="132">
          <cell r="A132">
            <v>19005</v>
          </cell>
          <cell r="B132" t="str">
            <v>Materiales gastable para topografía</v>
          </cell>
          <cell r="C132" t="str">
            <v>mes</v>
          </cell>
          <cell r="D132">
            <v>4000</v>
          </cell>
        </row>
        <row r="133">
          <cell r="A133">
            <v>19006</v>
          </cell>
          <cell r="B133" t="str">
            <v>Alquiler solar para campamento</v>
          </cell>
          <cell r="C133" t="str">
            <v>mes</v>
          </cell>
          <cell r="D133">
            <v>7500</v>
          </cell>
        </row>
        <row r="134">
          <cell r="A134">
            <v>19007</v>
          </cell>
          <cell r="B134" t="str">
            <v>Alquiler casa Ingeniero</v>
          </cell>
          <cell r="C134" t="str">
            <v>mes</v>
          </cell>
          <cell r="D134">
            <v>5000</v>
          </cell>
        </row>
        <row r="135">
          <cell r="A135">
            <v>19008</v>
          </cell>
          <cell r="B135" t="str">
            <v>Derecho de mina</v>
          </cell>
          <cell r="C135" t="str">
            <v>m3</v>
          </cell>
          <cell r="D135">
            <v>20</v>
          </cell>
        </row>
        <row r="136">
          <cell r="A136">
            <v>19010</v>
          </cell>
          <cell r="B136" t="str">
            <v>Gaviones</v>
          </cell>
          <cell r="C136" t="str">
            <v>rollo</v>
          </cell>
          <cell r="D136">
            <v>15120</v>
          </cell>
        </row>
        <row r="137">
          <cell r="A137">
            <v>20000</v>
          </cell>
          <cell r="B137" t="str">
            <v>MANO DE OBRA (Mov. De Tierra)</v>
          </cell>
        </row>
        <row r="138">
          <cell r="A138">
            <v>20001</v>
          </cell>
          <cell r="B138" t="str">
            <v>Capataz de compactación</v>
          </cell>
          <cell r="C138" t="str">
            <v>hr</v>
          </cell>
          <cell r="D138">
            <v>47.209399916072179</v>
          </cell>
        </row>
        <row r="139">
          <cell r="A139">
            <v>20002</v>
          </cell>
          <cell r="B139" t="str">
            <v>Pistoleros</v>
          </cell>
          <cell r="C139" t="str">
            <v>hr</v>
          </cell>
          <cell r="D139">
            <v>31.25</v>
          </cell>
        </row>
        <row r="140">
          <cell r="A140">
            <v>20003</v>
          </cell>
          <cell r="B140" t="str">
            <v xml:space="preserve">Brigada Topografica </v>
          </cell>
          <cell r="C140" t="str">
            <v>mes</v>
          </cell>
          <cell r="D140">
            <v>65000</v>
          </cell>
        </row>
        <row r="141">
          <cell r="A141">
            <v>20004</v>
          </cell>
          <cell r="B141" t="str">
            <v>Capataz</v>
          </cell>
          <cell r="C141" t="str">
            <v>hr</v>
          </cell>
          <cell r="D141">
            <v>47.209399916072179</v>
          </cell>
        </row>
        <row r="142">
          <cell r="A142">
            <v>20005</v>
          </cell>
          <cell r="B142" t="str">
            <v>Bote a mano</v>
          </cell>
          <cell r="C142" t="str">
            <v>m3</v>
          </cell>
          <cell r="D142">
            <v>90</v>
          </cell>
        </row>
        <row r="143">
          <cell r="A143">
            <v>20006</v>
          </cell>
          <cell r="B143" t="str">
            <v>Picadores</v>
          </cell>
          <cell r="C143" t="str">
            <v>hr</v>
          </cell>
          <cell r="D143">
            <v>18.75</v>
          </cell>
        </row>
        <row r="144">
          <cell r="A144">
            <v>20007</v>
          </cell>
          <cell r="B144" t="str">
            <v>Paleadores</v>
          </cell>
          <cell r="C144" t="str">
            <v>hr</v>
          </cell>
          <cell r="D144">
            <v>18.75</v>
          </cell>
        </row>
        <row r="145">
          <cell r="A145">
            <v>20008</v>
          </cell>
          <cell r="B145" t="str">
            <v>Mano de obra gaviones</v>
          </cell>
          <cell r="C145" t="str">
            <v>m3</v>
          </cell>
          <cell r="D145">
            <v>125</v>
          </cell>
        </row>
        <row r="146">
          <cell r="A146">
            <v>21000</v>
          </cell>
          <cell r="B146" t="str">
            <v>MANO DE OBRA (Acero)</v>
          </cell>
        </row>
        <row r="147">
          <cell r="A147">
            <v>21001</v>
          </cell>
          <cell r="B147" t="str">
            <v>Colocación acero en viga de amarre de piso</v>
          </cell>
          <cell r="C147" t="str">
            <v>qq</v>
          </cell>
          <cell r="D147">
            <v>90</v>
          </cell>
        </row>
        <row r="148">
          <cell r="A148">
            <v>21002</v>
          </cell>
          <cell r="B148" t="str">
            <v>Colocación acero en zapata de columna</v>
          </cell>
          <cell r="C148" t="str">
            <v>qq</v>
          </cell>
          <cell r="D148">
            <v>90</v>
          </cell>
        </row>
        <row r="149">
          <cell r="A149">
            <v>21003</v>
          </cell>
          <cell r="B149" t="str">
            <v>Colocación de acero en pedestales</v>
          </cell>
          <cell r="C149" t="str">
            <v>ud</v>
          </cell>
          <cell r="D149">
            <v>275</v>
          </cell>
        </row>
        <row r="150">
          <cell r="A150">
            <v>21004</v>
          </cell>
          <cell r="B150" t="str">
            <v>Colocación de acero en zapata de muros</v>
          </cell>
          <cell r="C150" t="str">
            <v>ml</v>
          </cell>
          <cell r="D150">
            <v>35</v>
          </cell>
        </row>
        <row r="151">
          <cell r="A151">
            <v>21005</v>
          </cell>
          <cell r="B151" t="str">
            <v>Colocación de acero en columnas</v>
          </cell>
          <cell r="C151" t="str">
            <v>qq</v>
          </cell>
          <cell r="D151">
            <v>90</v>
          </cell>
        </row>
        <row r="152">
          <cell r="A152">
            <v>21006</v>
          </cell>
          <cell r="B152" t="str">
            <v>Colocación de acero en columnas de amarre</v>
          </cell>
          <cell r="C152" t="str">
            <v>ml</v>
          </cell>
          <cell r="D152">
            <v>35</v>
          </cell>
        </row>
        <row r="153">
          <cell r="A153">
            <v>21007</v>
          </cell>
          <cell r="B153" t="str">
            <v>Colocación de acero en viga</v>
          </cell>
          <cell r="C153" t="str">
            <v>qq</v>
          </cell>
          <cell r="D153">
            <v>90</v>
          </cell>
        </row>
        <row r="154">
          <cell r="A154">
            <v>21008</v>
          </cell>
          <cell r="B154" t="str">
            <v>Colocación acero en muros de bloques</v>
          </cell>
          <cell r="C154" t="str">
            <v>qq</v>
          </cell>
          <cell r="D154">
            <v>90</v>
          </cell>
        </row>
        <row r="155">
          <cell r="A155">
            <v>21009</v>
          </cell>
          <cell r="B155" t="str">
            <v>Colocación acero malla</v>
          </cell>
          <cell r="C155" t="str">
            <v>m2</v>
          </cell>
          <cell r="D155">
            <v>6.5</v>
          </cell>
        </row>
        <row r="156">
          <cell r="A156">
            <v>21010</v>
          </cell>
          <cell r="B156" t="str">
            <v>Colocación acero en losa de entrepiso</v>
          </cell>
          <cell r="C156" t="str">
            <v>qq</v>
          </cell>
          <cell r="D156">
            <v>90</v>
          </cell>
        </row>
        <row r="157">
          <cell r="A157">
            <v>21011</v>
          </cell>
          <cell r="B157" t="str">
            <v>Colocación de acero en meseta</v>
          </cell>
          <cell r="C157" t="str">
            <v>qq</v>
          </cell>
          <cell r="D157">
            <v>90</v>
          </cell>
        </row>
        <row r="158">
          <cell r="A158">
            <v>21012</v>
          </cell>
          <cell r="B158" t="str">
            <v>Colocación de acero en general</v>
          </cell>
          <cell r="C158" t="str">
            <v>qq</v>
          </cell>
          <cell r="D158">
            <v>90</v>
          </cell>
        </row>
        <row r="159">
          <cell r="A159">
            <v>22000</v>
          </cell>
          <cell r="B159" t="str">
            <v>MANO DE OBRA (Madera)</v>
          </cell>
        </row>
        <row r="160">
          <cell r="A160">
            <v>22001</v>
          </cell>
          <cell r="B160" t="str">
            <v>Encofrado zapata</v>
          </cell>
          <cell r="C160" t="str">
            <v>m2</v>
          </cell>
          <cell r="D160">
            <v>25</v>
          </cell>
        </row>
        <row r="161">
          <cell r="A161">
            <v>22002</v>
          </cell>
          <cell r="B161" t="str">
            <v>Encofrado viga de amarre a nivel de piso</v>
          </cell>
          <cell r="C161" t="str">
            <v>ml</v>
          </cell>
          <cell r="D161">
            <v>115.5</v>
          </cell>
        </row>
        <row r="162">
          <cell r="A162">
            <v>22003</v>
          </cell>
          <cell r="B162" t="str">
            <v>Confección de cespos ó andamios</v>
          </cell>
          <cell r="C162" t="str">
            <v>m2</v>
          </cell>
          <cell r="D162">
            <v>8</v>
          </cell>
        </row>
        <row r="163">
          <cell r="A163">
            <v>22004</v>
          </cell>
          <cell r="B163" t="str">
            <v>Encofrado pedestales y columnas</v>
          </cell>
          <cell r="C163" t="str">
            <v>m2</v>
          </cell>
          <cell r="D163">
            <v>150</v>
          </cell>
        </row>
        <row r="164">
          <cell r="A164">
            <v>22005</v>
          </cell>
          <cell r="B164" t="str">
            <v>Encofrado con tuberia de acero</v>
          </cell>
          <cell r="C164" t="str">
            <v>ml</v>
          </cell>
          <cell r="D164">
            <v>245</v>
          </cell>
        </row>
        <row r="165">
          <cell r="A165">
            <v>22006</v>
          </cell>
          <cell r="B165" t="str">
            <v>Encofrado viga</v>
          </cell>
          <cell r="C165" t="str">
            <v>m2</v>
          </cell>
          <cell r="D165">
            <v>150</v>
          </cell>
        </row>
        <row r="166">
          <cell r="A166">
            <v>22007</v>
          </cell>
          <cell r="B166" t="str">
            <v>Encofrado con tuberia de pvc</v>
          </cell>
          <cell r="C166" t="str">
            <v>ml</v>
          </cell>
          <cell r="D166">
            <v>150</v>
          </cell>
        </row>
        <row r="167">
          <cell r="A167">
            <v>22008</v>
          </cell>
          <cell r="B167" t="str">
            <v>Encofrado pedestales y columnas circulares en madera</v>
          </cell>
          <cell r="C167" t="str">
            <v>m2</v>
          </cell>
          <cell r="D167">
            <v>200</v>
          </cell>
        </row>
        <row r="168">
          <cell r="A168">
            <v>22009</v>
          </cell>
          <cell r="B168" t="str">
            <v>Encofrado losa de entrepiso</v>
          </cell>
          <cell r="C168" t="str">
            <v>m2</v>
          </cell>
          <cell r="D168">
            <v>400</v>
          </cell>
        </row>
        <row r="169">
          <cell r="A169">
            <v>22010</v>
          </cell>
          <cell r="B169" t="str">
            <v>Colocación de guarderas</v>
          </cell>
          <cell r="C169" t="str">
            <v>ml</v>
          </cell>
          <cell r="D169">
            <v>25</v>
          </cell>
        </row>
        <row r="170">
          <cell r="A170">
            <v>22011</v>
          </cell>
          <cell r="B170" t="str">
            <v>Carpintero 1era.</v>
          </cell>
          <cell r="C170" t="str">
            <v>hr</v>
          </cell>
          <cell r="D170">
            <v>56.25</v>
          </cell>
        </row>
        <row r="171">
          <cell r="A171">
            <v>22012</v>
          </cell>
          <cell r="B171" t="str">
            <v>Carpintero 2da.</v>
          </cell>
          <cell r="C171" t="str">
            <v>hr</v>
          </cell>
          <cell r="D171">
            <v>43.75</v>
          </cell>
        </row>
        <row r="172">
          <cell r="A172">
            <v>22013</v>
          </cell>
          <cell r="B172" t="str">
            <v>Ayudante Carpintero</v>
          </cell>
          <cell r="C172" t="str">
            <v>hr</v>
          </cell>
          <cell r="D172">
            <v>31.25</v>
          </cell>
        </row>
        <row r="173">
          <cell r="A173">
            <v>22014</v>
          </cell>
          <cell r="B173" t="str">
            <v>Encofrado meseta</v>
          </cell>
          <cell r="C173" t="str">
            <v>m2</v>
          </cell>
          <cell r="D173">
            <v>400</v>
          </cell>
        </row>
        <row r="174">
          <cell r="A174">
            <v>22015</v>
          </cell>
          <cell r="B174" t="str">
            <v>M.O. Madera</v>
          </cell>
          <cell r="C174" t="str">
            <v>m2</v>
          </cell>
          <cell r="D174">
            <v>15</v>
          </cell>
        </row>
        <row r="175">
          <cell r="A175">
            <v>23000</v>
          </cell>
          <cell r="B175" t="str">
            <v>MANO DE OBRA (Hormigón)</v>
          </cell>
        </row>
        <row r="176">
          <cell r="A176">
            <v>23001</v>
          </cell>
          <cell r="B176" t="str">
            <v>Rateado de hormigón</v>
          </cell>
          <cell r="C176" t="str">
            <v>m2</v>
          </cell>
          <cell r="D176">
            <v>25</v>
          </cell>
        </row>
        <row r="177">
          <cell r="A177">
            <v>23002</v>
          </cell>
          <cell r="B177" t="str">
            <v>Colocación de horm. Indust. Y rateado</v>
          </cell>
          <cell r="C177" t="str">
            <v>m3</v>
          </cell>
          <cell r="D177">
            <v>100</v>
          </cell>
        </row>
        <row r="178">
          <cell r="A178">
            <v>23003</v>
          </cell>
          <cell r="B178" t="str">
            <v>Albañil 1era</v>
          </cell>
          <cell r="C178" t="str">
            <v>hr</v>
          </cell>
          <cell r="D178">
            <v>56.25</v>
          </cell>
        </row>
        <row r="179">
          <cell r="A179">
            <v>23004</v>
          </cell>
          <cell r="B179" t="str">
            <v>Albañil 2da</v>
          </cell>
          <cell r="C179" t="str">
            <v>hr</v>
          </cell>
          <cell r="D179">
            <v>43.75</v>
          </cell>
        </row>
        <row r="180">
          <cell r="A180">
            <v>23005</v>
          </cell>
          <cell r="B180" t="str">
            <v>Ayudante albañil</v>
          </cell>
          <cell r="C180" t="str">
            <v>hr</v>
          </cell>
          <cell r="D180">
            <v>31.25</v>
          </cell>
        </row>
        <row r="181">
          <cell r="A181">
            <v>23006</v>
          </cell>
          <cell r="B181" t="str">
            <v>Pulido de hormigón con helicóptero</v>
          </cell>
          <cell r="C181" t="str">
            <v>m2</v>
          </cell>
          <cell r="D181">
            <v>60</v>
          </cell>
        </row>
        <row r="182">
          <cell r="A182">
            <v>23007</v>
          </cell>
          <cell r="B182" t="str">
            <v>Pulido de hormigón a mano</v>
          </cell>
          <cell r="C182" t="str">
            <v>m2</v>
          </cell>
          <cell r="D182">
            <v>35</v>
          </cell>
        </row>
        <row r="183">
          <cell r="A183">
            <v>23008</v>
          </cell>
          <cell r="B183" t="str">
            <v>Violinar pañete</v>
          </cell>
          <cell r="C183" t="str">
            <v>ml</v>
          </cell>
          <cell r="D183">
            <v>14</v>
          </cell>
        </row>
        <row r="184">
          <cell r="A184">
            <v>23009</v>
          </cell>
          <cell r="B184" t="str">
            <v>M.O. fabricación recuadros</v>
          </cell>
          <cell r="C184" t="str">
            <v>m3</v>
          </cell>
          <cell r="D184">
            <v>150</v>
          </cell>
        </row>
        <row r="185">
          <cell r="A185">
            <v>23010</v>
          </cell>
          <cell r="B185" t="str">
            <v>M.O. instalación recuadros</v>
          </cell>
          <cell r="C185" t="str">
            <v>ml</v>
          </cell>
          <cell r="D185">
            <v>25</v>
          </cell>
        </row>
        <row r="186">
          <cell r="A186">
            <v>23011</v>
          </cell>
          <cell r="B186" t="str">
            <v>Capataz de hormigón</v>
          </cell>
          <cell r="C186" t="str">
            <v>hr</v>
          </cell>
          <cell r="D186">
            <v>41.963911036508605</v>
          </cell>
        </row>
        <row r="187">
          <cell r="A187">
            <v>23012</v>
          </cell>
          <cell r="B187" t="str">
            <v>Mano de obra contenes</v>
          </cell>
          <cell r="C187" t="str">
            <v>ml</v>
          </cell>
          <cell r="D187">
            <v>30</v>
          </cell>
        </row>
        <row r="188">
          <cell r="A188">
            <v>23013</v>
          </cell>
          <cell r="B188" t="str">
            <v>M.O. Hormigón</v>
          </cell>
          <cell r="C188" t="str">
            <v>m3</v>
          </cell>
          <cell r="D188">
            <v>300</v>
          </cell>
        </row>
        <row r="189">
          <cell r="A189">
            <v>23014</v>
          </cell>
          <cell r="B189" t="str">
            <v>Mano de obra aceras</v>
          </cell>
          <cell r="C189" t="str">
            <v>m2</v>
          </cell>
          <cell r="D189">
            <v>30</v>
          </cell>
        </row>
        <row r="190">
          <cell r="A190">
            <v>23015</v>
          </cell>
          <cell r="B190" t="str">
            <v>Mano de obra muro mamposteria</v>
          </cell>
          <cell r="C190" t="str">
            <v>m3</v>
          </cell>
          <cell r="D190">
            <v>350</v>
          </cell>
        </row>
        <row r="191">
          <cell r="A191">
            <v>24000</v>
          </cell>
          <cell r="B191" t="str">
            <v>MANO DE OBRA (Plomería)</v>
          </cell>
        </row>
        <row r="192">
          <cell r="A192">
            <v>24001</v>
          </cell>
          <cell r="B192" t="str">
            <v>Mano de Obra instalacion tuberia pvc</v>
          </cell>
          <cell r="C192" t="str">
            <v>dia</v>
          </cell>
          <cell r="D192">
            <v>524.54888795635759</v>
          </cell>
        </row>
        <row r="193">
          <cell r="A193">
            <v>24002</v>
          </cell>
          <cell r="B193" t="str">
            <v>M.O.instalación tuberia hormigón de 18'</v>
          </cell>
          <cell r="C193" t="str">
            <v>ml</v>
          </cell>
          <cell r="D193">
            <v>70</v>
          </cell>
        </row>
        <row r="194">
          <cell r="A194">
            <v>24003</v>
          </cell>
          <cell r="B194" t="str">
            <v>M.O.instalación tuberia hormigón de 24'</v>
          </cell>
          <cell r="C194" t="str">
            <v>ml</v>
          </cell>
          <cell r="D194">
            <v>120</v>
          </cell>
        </row>
        <row r="195">
          <cell r="A195">
            <v>24004</v>
          </cell>
          <cell r="B195" t="str">
            <v>M.O.instalación tuberia hormigón de 30'</v>
          </cell>
          <cell r="C195" t="str">
            <v>ml</v>
          </cell>
          <cell r="D195">
            <v>150</v>
          </cell>
        </row>
        <row r="196">
          <cell r="A196">
            <v>24005</v>
          </cell>
          <cell r="B196" t="str">
            <v>M.O.instalación tuberia hormigón de 36'</v>
          </cell>
          <cell r="C196" t="str">
            <v>ml</v>
          </cell>
          <cell r="D196">
            <v>200</v>
          </cell>
        </row>
        <row r="197">
          <cell r="A197">
            <v>24006</v>
          </cell>
          <cell r="B197" t="str">
            <v>M.O.instalación tuberia hormigón de 42'</v>
          </cell>
          <cell r="C197" t="str">
            <v>ml</v>
          </cell>
          <cell r="D197">
            <v>225</v>
          </cell>
        </row>
        <row r="198">
          <cell r="A198">
            <v>24007</v>
          </cell>
          <cell r="B198" t="str">
            <v>M.O.instalación tuberia hormigón de 48'</v>
          </cell>
          <cell r="C198" t="str">
            <v>ml</v>
          </cell>
          <cell r="D198">
            <v>179.25919599999997</v>
          </cell>
        </row>
        <row r="199">
          <cell r="A199">
            <v>24008</v>
          </cell>
          <cell r="B199" t="str">
            <v>M.O.instalación tuberia hormigón de 54'</v>
          </cell>
          <cell r="C199" t="str">
            <v>ml</v>
          </cell>
          <cell r="D199">
            <v>239.0122613333333</v>
          </cell>
        </row>
        <row r="200">
          <cell r="A200">
            <v>24009</v>
          </cell>
          <cell r="B200" t="str">
            <v>M.O.instalación tuberia hormigón de 60'</v>
          </cell>
          <cell r="C200" t="str">
            <v>ml</v>
          </cell>
          <cell r="D200">
            <v>358.51839199999995</v>
          </cell>
        </row>
        <row r="201">
          <cell r="A201">
            <v>24010</v>
          </cell>
          <cell r="B201" t="str">
            <v>M.O.instalación tuberia hormigón de 66'</v>
          </cell>
          <cell r="C201" t="str">
            <v>ml</v>
          </cell>
          <cell r="D201">
            <v>478.0245226666666</v>
          </cell>
        </row>
        <row r="202">
          <cell r="A202">
            <v>24011</v>
          </cell>
          <cell r="B202" t="str">
            <v>M.O.instalación tuberia hormigón de 72'</v>
          </cell>
          <cell r="C202" t="str">
            <v>ml</v>
          </cell>
          <cell r="D202">
            <v>717.0367839999999</v>
          </cell>
        </row>
        <row r="203">
          <cell r="A203">
            <v>25000</v>
          </cell>
          <cell r="B203" t="str">
            <v>MANO DE OBRA (Eléctricos)</v>
          </cell>
        </row>
        <row r="204">
          <cell r="A204">
            <v>26000</v>
          </cell>
          <cell r="B204" t="str">
            <v>MANO DE OBRA (Pisos y Revest.)</v>
          </cell>
        </row>
        <row r="205">
          <cell r="A205">
            <v>26001</v>
          </cell>
          <cell r="B205" t="str">
            <v>Col. Pisos de cerámica</v>
          </cell>
          <cell r="C205" t="str">
            <v>m2</v>
          </cell>
          <cell r="D205">
            <v>236.25</v>
          </cell>
        </row>
        <row r="206">
          <cell r="A206">
            <v>26002</v>
          </cell>
          <cell r="B206" t="str">
            <v>Col. Zócalos de cerámica</v>
          </cell>
          <cell r="C206" t="str">
            <v>ml</v>
          </cell>
          <cell r="D206">
            <v>63</v>
          </cell>
        </row>
        <row r="207">
          <cell r="A207">
            <v>26003</v>
          </cell>
          <cell r="B207" t="str">
            <v>Corte de chazos</v>
          </cell>
          <cell r="C207" t="str">
            <v>ud</v>
          </cell>
          <cell r="D207">
            <v>5</v>
          </cell>
        </row>
        <row r="208">
          <cell r="A208">
            <v>26004</v>
          </cell>
          <cell r="B208" t="str">
            <v>Col. Cerámica en paredes</v>
          </cell>
          <cell r="C208" t="str">
            <v>m2</v>
          </cell>
          <cell r="D208">
            <v>63</v>
          </cell>
        </row>
        <row r="209">
          <cell r="A209">
            <v>27000</v>
          </cell>
          <cell r="B209" t="str">
            <v>MANO DE OBRA (Pintura)</v>
          </cell>
        </row>
        <row r="210">
          <cell r="A210">
            <v>27001</v>
          </cell>
          <cell r="B210" t="str">
            <v>Pintor</v>
          </cell>
          <cell r="C210" t="str">
            <v>dia</v>
          </cell>
          <cell r="D210">
            <v>293.74737725556025</v>
          </cell>
        </row>
        <row r="211">
          <cell r="A211">
            <v>27002</v>
          </cell>
          <cell r="B211" t="str">
            <v>Ayudante pintor</v>
          </cell>
          <cell r="C211" t="str">
            <v>dia</v>
          </cell>
          <cell r="D211">
            <v>167.85564414603442</v>
          </cell>
        </row>
        <row r="212">
          <cell r="A212">
            <v>28000</v>
          </cell>
          <cell r="B212" t="str">
            <v>MANO DE OBRA (Profesional)</v>
          </cell>
        </row>
        <row r="213">
          <cell r="A213">
            <v>28001</v>
          </cell>
          <cell r="B213" t="str">
            <v>Ing. Residente</v>
          </cell>
          <cell r="C213" t="str">
            <v>hr</v>
          </cell>
          <cell r="D213">
            <v>104.90977759127152</v>
          </cell>
        </row>
        <row r="214">
          <cell r="A214">
            <v>28002</v>
          </cell>
          <cell r="B214" t="str">
            <v>Ing. Estructural</v>
          </cell>
          <cell r="C214" t="str">
            <v>hr</v>
          </cell>
          <cell r="D214">
            <v>131.1372219890894</v>
          </cell>
        </row>
        <row r="215">
          <cell r="A215">
            <v>28003</v>
          </cell>
          <cell r="B215" t="str">
            <v>Ing. Movimiento de Tierra</v>
          </cell>
          <cell r="C215" t="str">
            <v>hr</v>
          </cell>
          <cell r="D215">
            <v>131.1372219890894</v>
          </cell>
        </row>
        <row r="216">
          <cell r="A216">
            <v>28004</v>
          </cell>
          <cell r="B216" t="str">
            <v>Ing. Drenaje</v>
          </cell>
          <cell r="C216" t="str">
            <v>hr</v>
          </cell>
          <cell r="D216">
            <v>131.1372219890894</v>
          </cell>
        </row>
        <row r="217">
          <cell r="A217">
            <v>28005</v>
          </cell>
          <cell r="B217" t="str">
            <v>Ing. Costos y Cubicaciones</v>
          </cell>
          <cell r="C217" t="str">
            <v>hr</v>
          </cell>
          <cell r="D217">
            <v>157.36466638690726</v>
          </cell>
        </row>
        <row r="218">
          <cell r="A218">
            <v>28006</v>
          </cell>
          <cell r="B218" t="str">
            <v>Ing. Director de Proyectos</v>
          </cell>
          <cell r="C218" t="str">
            <v>hr</v>
          </cell>
          <cell r="D218">
            <v>209.81955518254304</v>
          </cell>
        </row>
        <row r="219">
          <cell r="A219">
            <v>28007</v>
          </cell>
        </row>
        <row r="220">
          <cell r="A220">
            <v>28008</v>
          </cell>
        </row>
        <row r="221">
          <cell r="A221">
            <v>29000</v>
          </cell>
          <cell r="B221" t="str">
            <v>MANO DE OBRA (Varios)</v>
          </cell>
        </row>
        <row r="222">
          <cell r="A222">
            <v>29001</v>
          </cell>
          <cell r="B222" t="str">
            <v>Obrero</v>
          </cell>
          <cell r="C222" t="str">
            <v>hr</v>
          </cell>
          <cell r="D222">
            <v>18.75</v>
          </cell>
        </row>
        <row r="223">
          <cell r="A223">
            <v>29002</v>
          </cell>
          <cell r="B223" t="str">
            <v>Sereno</v>
          </cell>
          <cell r="C223" t="str">
            <v>hr</v>
          </cell>
          <cell r="D223">
            <v>25</v>
          </cell>
        </row>
        <row r="224">
          <cell r="A224">
            <v>29003</v>
          </cell>
          <cell r="B224" t="str">
            <v>Guarda Almacén</v>
          </cell>
          <cell r="C224" t="str">
            <v>hr</v>
          </cell>
          <cell r="D224">
            <v>25</v>
          </cell>
        </row>
        <row r="225">
          <cell r="A225">
            <v>29004</v>
          </cell>
          <cell r="B225" t="str">
            <v>Colocación y compactacion asfalto</v>
          </cell>
          <cell r="C225" t="str">
            <v>m3e</v>
          </cell>
          <cell r="D225">
            <v>350</v>
          </cell>
        </row>
        <row r="226">
          <cell r="A226">
            <v>29005</v>
          </cell>
          <cell r="B226" t="str">
            <v>Mano de obra encaches</v>
          </cell>
          <cell r="C226" t="str">
            <v>m2</v>
          </cell>
          <cell r="D226">
            <v>300</v>
          </cell>
        </row>
        <row r="227">
          <cell r="A227">
            <v>30000</v>
          </cell>
          <cell r="B227" t="str">
            <v>EQUIPOS (Tractores)</v>
          </cell>
        </row>
        <row r="228">
          <cell r="A228">
            <v>30001</v>
          </cell>
          <cell r="B228" t="str">
            <v>Tractor CAT D8K</v>
          </cell>
          <cell r="C228" t="str">
            <v>hr</v>
          </cell>
          <cell r="D228">
            <v>4430.1369199999999</v>
          </cell>
        </row>
        <row r="229">
          <cell r="A229">
            <v>30002</v>
          </cell>
          <cell r="B229" t="str">
            <v>Tractor CAT D8R</v>
          </cell>
          <cell r="C229" t="str">
            <v>hr</v>
          </cell>
          <cell r="D229">
            <v>7747.0399999999991</v>
          </cell>
        </row>
        <row r="230">
          <cell r="A230">
            <v>30003</v>
          </cell>
          <cell r="B230" t="str">
            <v>Tractor CAT D7G</v>
          </cell>
          <cell r="C230" t="str">
            <v>hr</v>
          </cell>
          <cell r="D230">
            <v>3024.9836</v>
          </cell>
        </row>
        <row r="231">
          <cell r="A231">
            <v>30004</v>
          </cell>
          <cell r="B231" t="str">
            <v>Tractor CAT D6D</v>
          </cell>
          <cell r="C231" t="str">
            <v>hr</v>
          </cell>
          <cell r="D231">
            <v>2259.3125599999998</v>
          </cell>
        </row>
        <row r="232">
          <cell r="A232">
            <v>31000</v>
          </cell>
          <cell r="B232" t="str">
            <v>EQUIPOS (Cargadores)</v>
          </cell>
        </row>
        <row r="233">
          <cell r="A233">
            <v>31001</v>
          </cell>
          <cell r="B233" t="str">
            <v>Cargador CAT 950 B</v>
          </cell>
          <cell r="C233" t="str">
            <v>hr</v>
          </cell>
          <cell r="D233">
            <v>2450.7303199999997</v>
          </cell>
        </row>
        <row r="234">
          <cell r="A234">
            <v>31002</v>
          </cell>
          <cell r="B234" t="str">
            <v>Cargador CAT 966 G</v>
          </cell>
          <cell r="C234" t="str">
            <v>hr</v>
          </cell>
          <cell r="D234">
            <v>3681.30548</v>
          </cell>
        </row>
        <row r="235">
          <cell r="A235">
            <v>31003</v>
          </cell>
          <cell r="B235" t="str">
            <v xml:space="preserve">Cargador CAT 950 </v>
          </cell>
          <cell r="C235" t="str">
            <v>hr</v>
          </cell>
          <cell r="D235">
            <v>2115.56396</v>
          </cell>
        </row>
        <row r="236">
          <cell r="A236">
            <v>32000</v>
          </cell>
          <cell r="B236" t="str">
            <v>EQUIPOS (Retroexcavadoras)</v>
          </cell>
        </row>
        <row r="237">
          <cell r="A237">
            <v>32001</v>
          </cell>
          <cell r="B237" t="str">
            <v>Retroexcavadora CAT 225</v>
          </cell>
          <cell r="C237" t="str">
            <v>hr</v>
          </cell>
          <cell r="D237">
            <v>2758.5952400000001</v>
          </cell>
        </row>
        <row r="238">
          <cell r="A238">
            <v>32002</v>
          </cell>
          <cell r="B238" t="str">
            <v>Retroexcavadora CAT 320 B</v>
          </cell>
          <cell r="C238" t="str">
            <v>hr</v>
          </cell>
          <cell r="D238">
            <v>3585.1839199999995</v>
          </cell>
        </row>
        <row r="239">
          <cell r="A239">
            <v>32003</v>
          </cell>
          <cell r="B239" t="str">
            <v>Retroexcavadora CAT 330</v>
          </cell>
          <cell r="C239" t="str">
            <v>hr</v>
          </cell>
          <cell r="D239">
            <v>4270.7251999999999</v>
          </cell>
        </row>
        <row r="240">
          <cell r="A240">
            <v>32004</v>
          </cell>
          <cell r="B240" t="str">
            <v>Martillo hidráulico</v>
          </cell>
          <cell r="C240" t="str">
            <v>hr</v>
          </cell>
          <cell r="D240">
            <v>800</v>
          </cell>
        </row>
        <row r="241">
          <cell r="A241">
            <v>33000</v>
          </cell>
          <cell r="B241" t="str">
            <v>EQUIPOS (Motoniveladora)</v>
          </cell>
        </row>
        <row r="242">
          <cell r="A242">
            <v>33001</v>
          </cell>
          <cell r="B242" t="str">
            <v>Greader CAT 12H</v>
          </cell>
          <cell r="C242" t="str">
            <v>hr</v>
          </cell>
          <cell r="D242">
            <v>2342.06</v>
          </cell>
        </row>
        <row r="243">
          <cell r="A243">
            <v>33002</v>
          </cell>
          <cell r="B243" t="str">
            <v>Greader CAT 12G</v>
          </cell>
          <cell r="C243" t="str">
            <v>hr</v>
          </cell>
          <cell r="D243">
            <v>2098.7347999999997</v>
          </cell>
        </row>
        <row r="244">
          <cell r="A244">
            <v>33003</v>
          </cell>
          <cell r="B244" t="str">
            <v>Greader CAT 12F</v>
          </cell>
          <cell r="C244" t="str">
            <v>hr</v>
          </cell>
          <cell r="D244">
            <v>1954.9861999999998</v>
          </cell>
        </row>
        <row r="245">
          <cell r="A245">
            <v>34000</v>
          </cell>
          <cell r="B245" t="str">
            <v>EQUIPOS (Rodillos)</v>
          </cell>
        </row>
        <row r="246">
          <cell r="A246">
            <v>34001</v>
          </cell>
          <cell r="B246" t="str">
            <v>Rodillo CAT 825 C</v>
          </cell>
          <cell r="C246" t="str">
            <v>hr</v>
          </cell>
          <cell r="D246">
            <v>3719.0583200000001</v>
          </cell>
        </row>
        <row r="247">
          <cell r="A247">
            <v>34002</v>
          </cell>
          <cell r="B247" t="str">
            <v>Rodillo CAT 815</v>
          </cell>
          <cell r="C247" t="str">
            <v>hr</v>
          </cell>
          <cell r="D247">
            <v>2928.21524</v>
          </cell>
        </row>
        <row r="248">
          <cell r="A248">
            <v>34003</v>
          </cell>
          <cell r="B248" t="str">
            <v>Rodillo Dynapac CA -25</v>
          </cell>
          <cell r="C248" t="str">
            <v>hr</v>
          </cell>
          <cell r="D248">
            <v>1938.8563999999999</v>
          </cell>
        </row>
        <row r="249">
          <cell r="A249">
            <v>34004</v>
          </cell>
          <cell r="B249" t="str">
            <v>Rodillo Ingersol Rand SD100</v>
          </cell>
          <cell r="C249" t="str">
            <v>hr</v>
          </cell>
          <cell r="D249">
            <v>1923.4363999999998</v>
          </cell>
        </row>
        <row r="250">
          <cell r="A250">
            <v>35000</v>
          </cell>
          <cell r="B250" t="str">
            <v>EQUIPOS (Izaje)</v>
          </cell>
        </row>
        <row r="251">
          <cell r="A251">
            <v>35001</v>
          </cell>
          <cell r="B251" t="str">
            <v>Grúa de 25 ton</v>
          </cell>
          <cell r="C251" t="str">
            <v>día</v>
          </cell>
          <cell r="D251">
            <v>20000</v>
          </cell>
        </row>
        <row r="252">
          <cell r="A252">
            <v>35002</v>
          </cell>
          <cell r="B252" t="str">
            <v>Petit Bon</v>
          </cell>
          <cell r="C252" t="str">
            <v>dia</v>
          </cell>
          <cell r="D252">
            <v>6500</v>
          </cell>
        </row>
        <row r="253">
          <cell r="A253">
            <v>36000</v>
          </cell>
          <cell r="B253" t="str">
            <v>EQUIPOS (Transporte)</v>
          </cell>
        </row>
        <row r="254">
          <cell r="A254">
            <v>36001</v>
          </cell>
          <cell r="B254" t="str">
            <v>Camión 14 m3</v>
          </cell>
          <cell r="C254" t="str">
            <v>hr</v>
          </cell>
          <cell r="D254">
            <v>850</v>
          </cell>
        </row>
        <row r="255">
          <cell r="A255">
            <v>36002</v>
          </cell>
          <cell r="B255" t="str">
            <v>Camión de agua</v>
          </cell>
          <cell r="C255" t="str">
            <v>hr</v>
          </cell>
          <cell r="D255">
            <v>450</v>
          </cell>
        </row>
        <row r="256">
          <cell r="A256">
            <v>36003</v>
          </cell>
          <cell r="B256" t="str">
            <v>Camión Ferretero</v>
          </cell>
          <cell r="C256" t="str">
            <v>dia</v>
          </cell>
          <cell r="D256">
            <v>1049.0977759127152</v>
          </cell>
        </row>
        <row r="257">
          <cell r="A257">
            <v>36004</v>
          </cell>
          <cell r="B257" t="str">
            <v>Camioneta</v>
          </cell>
          <cell r="C257" t="str">
            <v>Mes</v>
          </cell>
          <cell r="D257">
            <v>25000</v>
          </cell>
        </row>
        <row r="258">
          <cell r="A258">
            <v>36005</v>
          </cell>
          <cell r="B258" t="str">
            <v>Movilización de furgones</v>
          </cell>
          <cell r="C258" t="str">
            <v>Viaje</v>
          </cell>
          <cell r="D258">
            <v>10000</v>
          </cell>
        </row>
        <row r="259">
          <cell r="A259">
            <v>36006</v>
          </cell>
          <cell r="B259" t="str">
            <v>Arranque</v>
          </cell>
          <cell r="C259" t="str">
            <v>m3e</v>
          </cell>
          <cell r="D259">
            <v>5.2</v>
          </cell>
        </row>
        <row r="260">
          <cell r="A260">
            <v>36007</v>
          </cell>
          <cell r="B260" t="str">
            <v>Acarreo hasta 5.00 Km</v>
          </cell>
          <cell r="C260" t="str">
            <v>m3e-hect</v>
          </cell>
          <cell r="D260">
            <v>0.8</v>
          </cell>
        </row>
        <row r="261">
          <cell r="A261">
            <v>36008</v>
          </cell>
          <cell r="B261" t="str">
            <v>Acarreo de 5.00 km a 15.00 Km</v>
          </cell>
          <cell r="C261" t="str">
            <v>m3e-hect</v>
          </cell>
          <cell r="D261">
            <v>0.75</v>
          </cell>
        </row>
        <row r="262">
          <cell r="A262">
            <v>36009</v>
          </cell>
          <cell r="B262" t="str">
            <v>Acarreo mas de 15.00 km</v>
          </cell>
          <cell r="C262" t="str">
            <v>m3e-hect</v>
          </cell>
          <cell r="D262">
            <v>0.7</v>
          </cell>
        </row>
        <row r="263">
          <cell r="A263">
            <v>36010</v>
          </cell>
          <cell r="B263" t="str">
            <v>Acarreo hasta 5.00 Km</v>
          </cell>
          <cell r="C263" t="str">
            <v>m3e-km</v>
          </cell>
          <cell r="D263">
            <v>8</v>
          </cell>
        </row>
        <row r="264">
          <cell r="A264">
            <v>36011</v>
          </cell>
          <cell r="B264" t="str">
            <v>Acarreo de 5.00 km a 15.00 Km</v>
          </cell>
          <cell r="C264" t="str">
            <v>m3e-km</v>
          </cell>
          <cell r="D264">
            <v>7.5</v>
          </cell>
        </row>
        <row r="265">
          <cell r="A265">
            <v>36012</v>
          </cell>
          <cell r="B265" t="str">
            <v>Acarreo mas de 15.00 km</v>
          </cell>
          <cell r="C265" t="str">
            <v>m3e-km</v>
          </cell>
          <cell r="D265">
            <v>7</v>
          </cell>
        </row>
        <row r="266">
          <cell r="A266">
            <v>36013</v>
          </cell>
          <cell r="B266" t="str">
            <v>Acarreo Asfalto hasta 5.00 Km</v>
          </cell>
          <cell r="C266" t="str">
            <v>m3e-km</v>
          </cell>
          <cell r="D266">
            <v>9.25</v>
          </cell>
        </row>
        <row r="267">
          <cell r="A267">
            <v>36014</v>
          </cell>
          <cell r="B267" t="str">
            <v>Acarreo Asfalto de 5.00 km a 10.00 Km</v>
          </cell>
          <cell r="C267" t="str">
            <v>m3e-km</v>
          </cell>
          <cell r="D267">
            <v>8.9</v>
          </cell>
        </row>
        <row r="268">
          <cell r="A268">
            <v>36015</v>
          </cell>
          <cell r="B268" t="str">
            <v>Acarreo Asfalto de 10.00 km a 20.00 km</v>
          </cell>
          <cell r="C268" t="str">
            <v>m3e-km</v>
          </cell>
          <cell r="D268">
            <v>8.35</v>
          </cell>
        </row>
        <row r="269">
          <cell r="A269">
            <v>36016</v>
          </cell>
          <cell r="B269" t="str">
            <v>Acarreo 1er km</v>
          </cell>
          <cell r="C269" t="str">
            <v>m3e-km</v>
          </cell>
          <cell r="D269">
            <v>8</v>
          </cell>
        </row>
        <row r="270">
          <cell r="A270">
            <v>36017</v>
          </cell>
          <cell r="B270" t="str">
            <v>Acarreo Asfalto mas de 20.00 km</v>
          </cell>
          <cell r="C270" t="str">
            <v>m3e-km</v>
          </cell>
          <cell r="D270">
            <v>8</v>
          </cell>
        </row>
        <row r="271">
          <cell r="A271">
            <v>36018</v>
          </cell>
          <cell r="B271" t="str">
            <v>Transporte RC-2</v>
          </cell>
          <cell r="C271" t="str">
            <v>gl</v>
          </cell>
          <cell r="D271">
            <v>5.5</v>
          </cell>
        </row>
        <row r="272">
          <cell r="A272">
            <v>36019</v>
          </cell>
          <cell r="B272" t="str">
            <v>Camión distribuidor</v>
          </cell>
          <cell r="C272" t="str">
            <v>día</v>
          </cell>
          <cell r="D272">
            <v>7500</v>
          </cell>
        </row>
        <row r="273">
          <cell r="A273">
            <v>37000</v>
          </cell>
          <cell r="B273" t="str">
            <v>EQUIPOS (Menores)</v>
          </cell>
        </row>
        <row r="274">
          <cell r="A274">
            <v>37001</v>
          </cell>
          <cell r="B274" t="str">
            <v>Compactador manual</v>
          </cell>
          <cell r="C274" t="str">
            <v>hr</v>
          </cell>
          <cell r="D274">
            <v>150</v>
          </cell>
        </row>
        <row r="275">
          <cell r="A275">
            <v>37002</v>
          </cell>
          <cell r="B275" t="str">
            <v>Compresor de 2 pistolas</v>
          </cell>
          <cell r="C275" t="str">
            <v>hr</v>
          </cell>
          <cell r="D275">
            <v>457.4340038863636</v>
          </cell>
        </row>
        <row r="276">
          <cell r="A276">
            <v>37003</v>
          </cell>
          <cell r="B276" t="str">
            <v>Ligadora de 2 fundas</v>
          </cell>
          <cell r="C276" t="str">
            <v>hr</v>
          </cell>
          <cell r="D276">
            <v>166.66666666666666</v>
          </cell>
        </row>
        <row r="277">
          <cell r="A277">
            <v>37004</v>
          </cell>
          <cell r="B277" t="str">
            <v>Planta eléctrica de 5 Kilos</v>
          </cell>
          <cell r="C277" t="str">
            <v>Mes</v>
          </cell>
          <cell r="D277">
            <v>15000</v>
          </cell>
        </row>
        <row r="278">
          <cell r="A278">
            <v>37005</v>
          </cell>
          <cell r="B278" t="str">
            <v>Herramientas 3% M.O.</v>
          </cell>
        </row>
        <row r="279">
          <cell r="A279">
            <v>37006</v>
          </cell>
          <cell r="B279" t="str">
            <v>Herramientas 5% M.O.</v>
          </cell>
        </row>
        <row r="280">
          <cell r="A280">
            <v>38000</v>
          </cell>
          <cell r="B280" t="str">
            <v>EQUIPOS (VARIOS)</v>
          </cell>
        </row>
        <row r="281">
          <cell r="A281">
            <v>38001</v>
          </cell>
          <cell r="B281" t="str">
            <v>Equipo topográfico</v>
          </cell>
          <cell r="C281" t="str">
            <v>mes</v>
          </cell>
          <cell r="D281">
            <v>20000</v>
          </cell>
        </row>
        <row r="282">
          <cell r="A282">
            <v>38002</v>
          </cell>
          <cell r="B282" t="str">
            <v>Furgón Oficina</v>
          </cell>
          <cell r="C282" t="str">
            <v>Mes</v>
          </cell>
          <cell r="D282">
            <v>25000</v>
          </cell>
        </row>
        <row r="283">
          <cell r="A283">
            <v>38003</v>
          </cell>
          <cell r="B283" t="str">
            <v>Furgón Almacén</v>
          </cell>
          <cell r="C283" t="str">
            <v>Mes</v>
          </cell>
          <cell r="D283">
            <v>10000</v>
          </cell>
        </row>
        <row r="284">
          <cell r="A284">
            <v>38004</v>
          </cell>
        </row>
        <row r="285">
          <cell r="A285">
            <v>39000</v>
          </cell>
          <cell r="B285" t="str">
            <v>EQUIPOS (MISCELANEOS)</v>
          </cell>
        </row>
        <row r="286">
          <cell r="A286">
            <v>39001</v>
          </cell>
          <cell r="B286" t="str">
            <v>Moldes para recuadros</v>
          </cell>
          <cell r="C286" t="str">
            <v>m3</v>
          </cell>
          <cell r="D286">
            <v>50</v>
          </cell>
        </row>
        <row r="287">
          <cell r="A287">
            <v>40000</v>
          </cell>
          <cell r="B287" t="str">
            <v>SUBPARTIDAS</v>
          </cell>
        </row>
        <row r="288">
          <cell r="A288">
            <v>40001</v>
          </cell>
          <cell r="B288" t="str">
            <v>Ingeniería</v>
          </cell>
          <cell r="C288" t="str">
            <v>Mes</v>
          </cell>
          <cell r="D288">
            <v>134000</v>
          </cell>
        </row>
        <row r="289">
          <cell r="A289">
            <v>40002</v>
          </cell>
          <cell r="B289" t="str">
            <v>Campamento tipo A</v>
          </cell>
          <cell r="C289" t="str">
            <v>Mes</v>
          </cell>
          <cell r="D289">
            <v>99532</v>
          </cell>
        </row>
        <row r="290">
          <cell r="A290">
            <v>40003</v>
          </cell>
          <cell r="B290" t="str">
            <v>Campamento tipo B</v>
          </cell>
          <cell r="C290" t="str">
            <v>Mes</v>
          </cell>
          <cell r="D290">
            <v>33806.950799999999</v>
          </cell>
        </row>
        <row r="291">
          <cell r="A291">
            <v>40004</v>
          </cell>
          <cell r="B291" t="str">
            <v>Mantenimiento del Tránsito</v>
          </cell>
          <cell r="C291" t="str">
            <v>Mes</v>
          </cell>
          <cell r="D291">
            <v>63660.396800000002</v>
          </cell>
        </row>
        <row r="292">
          <cell r="A292">
            <v>40005</v>
          </cell>
          <cell r="B292" t="str">
            <v>Limpieza, desmonte y destronque, área tipo A</v>
          </cell>
          <cell r="C292" t="str">
            <v>Ha</v>
          </cell>
          <cell r="D292">
            <v>10407.483239916071</v>
          </cell>
        </row>
        <row r="293">
          <cell r="A293">
            <v>40006</v>
          </cell>
          <cell r="B293" t="str">
            <v>Limpieza, desmonte y destronque, área tipo B</v>
          </cell>
          <cell r="C293" t="str">
            <v>Ha</v>
          </cell>
          <cell r="D293">
            <v>8269.3951776938484</v>
          </cell>
        </row>
        <row r="294">
          <cell r="A294">
            <v>40007</v>
          </cell>
          <cell r="B294" t="str">
            <v>Remoción capa de rodadura</v>
          </cell>
          <cell r="C294" t="str">
            <v>M2</v>
          </cell>
          <cell r="D294">
            <v>9.0707175465543859</v>
          </cell>
        </row>
        <row r="295">
          <cell r="A295">
            <v>40008</v>
          </cell>
          <cell r="B295" t="str">
            <v>Remoción de badenes</v>
          </cell>
          <cell r="C295" t="str">
            <v>M3</v>
          </cell>
          <cell r="D295">
            <v>335.66848510281159</v>
          </cell>
        </row>
        <row r="296">
          <cell r="A296">
            <v>40009</v>
          </cell>
          <cell r="B296" t="str">
            <v>Remoción de cunetas encachadas a mano</v>
          </cell>
          <cell r="C296" t="str">
            <v>Ml</v>
          </cell>
          <cell r="D296">
            <v>44.857191565253885</v>
          </cell>
        </row>
        <row r="297">
          <cell r="A297">
            <v>40010</v>
          </cell>
          <cell r="B297" t="str">
            <v>Remoción de cunetas encachadas con retroexcavadora</v>
          </cell>
          <cell r="C297" t="str">
            <v>Ml</v>
          </cell>
          <cell r="D297">
            <v>42.439926769230773</v>
          </cell>
        </row>
        <row r="298">
          <cell r="A298">
            <v>40011</v>
          </cell>
          <cell r="B298" t="str">
            <v>Remoción de cabezales de hormigón</v>
          </cell>
          <cell r="C298" t="str">
            <v>M3</v>
          </cell>
          <cell r="D298">
            <v>106.04734374603174</v>
          </cell>
        </row>
        <row r="299">
          <cell r="A299">
            <v>40012</v>
          </cell>
          <cell r="B299" t="str">
            <v>Remoción de alcantarilla hasta 36"</v>
          </cell>
          <cell r="C299" t="str">
            <v>Ml</v>
          </cell>
          <cell r="D299">
            <v>137.92976200000001</v>
          </cell>
        </row>
        <row r="300">
          <cell r="A300">
            <v>40013</v>
          </cell>
          <cell r="B300" t="str">
            <v>Remoción de aceras</v>
          </cell>
          <cell r="C300" t="str">
            <v>M2</v>
          </cell>
          <cell r="D300">
            <v>34.790054553084346</v>
          </cell>
        </row>
        <row r="301">
          <cell r="A301">
            <v>40014</v>
          </cell>
          <cell r="B301" t="str">
            <v>Remoción de contenes</v>
          </cell>
          <cell r="C301" t="str">
            <v>Ml</v>
          </cell>
          <cell r="D301">
            <v>34.790054553084346</v>
          </cell>
        </row>
        <row r="302">
          <cell r="A302">
            <v>40015</v>
          </cell>
          <cell r="B302" t="str">
            <v>Remoción de base existente</v>
          </cell>
          <cell r="C302" t="str">
            <v>M2</v>
          </cell>
          <cell r="D302">
            <v>13.415489733333333</v>
          </cell>
        </row>
        <row r="303">
          <cell r="A303">
            <v>40016</v>
          </cell>
          <cell r="B303" t="str">
            <v>Remoción y recolocación alambrada (5 cuerdas)</v>
          </cell>
          <cell r="C303" t="str">
            <v>Ml</v>
          </cell>
          <cell r="D303">
            <v>56.335000000000008</v>
          </cell>
        </row>
        <row r="304">
          <cell r="A304">
            <v>40017</v>
          </cell>
          <cell r="B304" t="str">
            <v>Excavación en roca (tractor)</v>
          </cell>
          <cell r="C304" t="str">
            <v>M3N</v>
          </cell>
          <cell r="D304">
            <v>101.72179928571428</v>
          </cell>
        </row>
        <row r="305">
          <cell r="A305">
            <v>40018</v>
          </cell>
          <cell r="B305" t="str">
            <v>Excavación en roca (retromartillo)</v>
          </cell>
          <cell r="C305" t="str">
            <v>M3N</v>
          </cell>
          <cell r="D305">
            <v>402.37881613333332</v>
          </cell>
        </row>
        <row r="306">
          <cell r="A306">
            <v>40019</v>
          </cell>
          <cell r="B306" t="str">
            <v>Excavación en roca (compresor)</v>
          </cell>
          <cell r="C306" t="str">
            <v>M3N</v>
          </cell>
          <cell r="D306">
            <v>1133.0108859439395</v>
          </cell>
        </row>
        <row r="307">
          <cell r="A307">
            <v>40020</v>
          </cell>
          <cell r="B307" t="str">
            <v>Excavación en roca (a mano)</v>
          </cell>
          <cell r="C307" t="str">
            <v>M3N</v>
          </cell>
          <cell r="D307">
            <v>264.31268856152127</v>
          </cell>
        </row>
        <row r="308">
          <cell r="A308">
            <v>40021</v>
          </cell>
          <cell r="B308" t="str">
            <v>Excavación en material no clasificado</v>
          </cell>
          <cell r="C308" t="str">
            <v>M3N</v>
          </cell>
          <cell r="D308">
            <v>65.648090152046777</v>
          </cell>
        </row>
        <row r="309">
          <cell r="A309">
            <v>40022</v>
          </cell>
          <cell r="B309" t="str">
            <v>Excavación en material no clasificado (retroexcavadora)</v>
          </cell>
          <cell r="C309" t="str">
            <v>M3N</v>
          </cell>
          <cell r="D309">
            <v>78.013748596491226</v>
          </cell>
        </row>
        <row r="310">
          <cell r="A310">
            <v>40023</v>
          </cell>
          <cell r="B310" t="str">
            <v>Excavación en material inservible</v>
          </cell>
          <cell r="C310" t="str">
            <v>M3N</v>
          </cell>
          <cell r="D310">
            <v>63.879093894736847</v>
          </cell>
        </row>
        <row r="311">
          <cell r="A311">
            <v>40024</v>
          </cell>
          <cell r="B311" t="str">
            <v>Excavación en material inservible (retroexcavadora)</v>
          </cell>
          <cell r="C311" t="str">
            <v>M3N</v>
          </cell>
          <cell r="D311">
            <v>74.737088032388669</v>
          </cell>
        </row>
        <row r="312">
          <cell r="A312">
            <v>40025</v>
          </cell>
          <cell r="B312" t="str">
            <v>Excavación en material inservible (a mano)</v>
          </cell>
          <cell r="C312" t="str">
            <v>M3N</v>
          </cell>
          <cell r="D312">
            <v>108.11823331934536</v>
          </cell>
        </row>
        <row r="313">
          <cell r="A313">
            <v>40026</v>
          </cell>
          <cell r="B313" t="str">
            <v>Excavación en material de préstamo</v>
          </cell>
          <cell r="C313" t="str">
            <v>M3N</v>
          </cell>
          <cell r="D313">
            <v>148.13159436070174</v>
          </cell>
        </row>
        <row r="314">
          <cell r="A314">
            <v>40027</v>
          </cell>
          <cell r="B314" t="str">
            <v>Relleno</v>
          </cell>
          <cell r="C314" t="str">
            <v>M3C</v>
          </cell>
          <cell r="D314">
            <v>40.79628363636364</v>
          </cell>
        </row>
        <row r="315">
          <cell r="A315">
            <v>40028</v>
          </cell>
          <cell r="B315" t="str">
            <v>Relleno bajo aceras</v>
          </cell>
          <cell r="C315" t="str">
            <v>M3C</v>
          </cell>
          <cell r="D315">
            <v>50.554657994125051</v>
          </cell>
        </row>
        <row r="316">
          <cell r="A316">
            <v>40029</v>
          </cell>
          <cell r="B316" t="str">
            <v>Escarificación de superficie</v>
          </cell>
          <cell r="C316" t="str">
            <v>M2</v>
          </cell>
          <cell r="D316">
            <v>5.9963851428571422</v>
          </cell>
        </row>
        <row r="317">
          <cell r="A317">
            <v>40030</v>
          </cell>
          <cell r="B317" t="str">
            <v>Excavación para estructuras hasta 1.50 m de prof.</v>
          </cell>
          <cell r="C317" t="str">
            <v>M3</v>
          </cell>
          <cell r="D317">
            <v>160.0349349559379</v>
          </cell>
        </row>
        <row r="318">
          <cell r="A318">
            <v>40031</v>
          </cell>
          <cell r="B318" t="str">
            <v>Excavación para estructuras de 1.50 m hasta 3.00 m de prof.</v>
          </cell>
          <cell r="C318" t="str">
            <v>M3</v>
          </cell>
          <cell r="D318">
            <v>194.54657994125054</v>
          </cell>
        </row>
        <row r="319">
          <cell r="A319">
            <v>40032</v>
          </cell>
          <cell r="B319" t="str">
            <v>Excavación para estructuras de mas de 3.00 m de prof.</v>
          </cell>
          <cell r="C319" t="str">
            <v>M3</v>
          </cell>
          <cell r="D319">
            <v>263.5698699118758</v>
          </cell>
        </row>
        <row r="320">
          <cell r="A320">
            <v>40033</v>
          </cell>
          <cell r="B320" t="str">
            <v>Terminación de Sub-rasante</v>
          </cell>
          <cell r="C320" t="str">
            <v>M2</v>
          </cell>
          <cell r="D320">
            <v>6.9039864615384614</v>
          </cell>
        </row>
        <row r="321">
          <cell r="A321">
            <v>40034</v>
          </cell>
          <cell r="B321" t="str">
            <v>Sub-base granular natural</v>
          </cell>
          <cell r="C321" t="str">
            <v>M3N</v>
          </cell>
          <cell r="D321">
            <v>170.9587483638262</v>
          </cell>
        </row>
        <row r="322">
          <cell r="A322">
            <v>40035</v>
          </cell>
          <cell r="B322" t="str">
            <v>Base granular natural</v>
          </cell>
          <cell r="C322" t="str">
            <v>M3N</v>
          </cell>
          <cell r="D322">
            <v>204.34247820507741</v>
          </cell>
        </row>
        <row r="323">
          <cell r="A323">
            <v>40036</v>
          </cell>
          <cell r="B323" t="str">
            <v>Base granular triturada</v>
          </cell>
          <cell r="C323" t="str">
            <v>M3N</v>
          </cell>
          <cell r="D323">
            <v>535.04267006124542</v>
          </cell>
        </row>
        <row r="324">
          <cell r="A324">
            <v>40037</v>
          </cell>
          <cell r="B324" t="str">
            <v>Carpeta de hormigón asfáltico</v>
          </cell>
          <cell r="C324" t="str">
            <v>M3</v>
          </cell>
          <cell r="D324">
            <v>4343.3033599999999</v>
          </cell>
        </row>
        <row r="325">
          <cell r="A325">
            <v>40038</v>
          </cell>
          <cell r="B325" t="str">
            <v>Riego de imprimación 0.30 gl/m2 con arena</v>
          </cell>
          <cell r="C325" t="str">
            <v>M2</v>
          </cell>
          <cell r="D325">
            <v>41.364936479717997</v>
          </cell>
        </row>
        <row r="326">
          <cell r="A326">
            <v>40039</v>
          </cell>
          <cell r="B326" t="str">
            <v>Riego de imprimación 0.50 gl/m2 con gravilla</v>
          </cell>
          <cell r="C326" t="str">
            <v>M2</v>
          </cell>
          <cell r="D326">
            <v>70.708227466196675</v>
          </cell>
        </row>
        <row r="327">
          <cell r="A327">
            <v>40040</v>
          </cell>
          <cell r="B327" t="str">
            <v>Bacheo Técnico</v>
          </cell>
          <cell r="C327" t="str">
            <v>M2</v>
          </cell>
          <cell r="D327">
            <v>157.08027169801522</v>
          </cell>
        </row>
        <row r="328">
          <cell r="A328">
            <v>40041</v>
          </cell>
          <cell r="B328" t="str">
            <v>Hormigón para badenes</v>
          </cell>
          <cell r="C328" t="str">
            <v>M3</v>
          </cell>
          <cell r="D328">
            <v>3286.2393999999995</v>
          </cell>
        </row>
        <row r="329">
          <cell r="A329">
            <v>40042</v>
          </cell>
          <cell r="B329" t="str">
            <v>Obtención de piedras</v>
          </cell>
          <cell r="C329" t="str">
            <v>M3</v>
          </cell>
          <cell r="D329">
            <v>245.3</v>
          </cell>
        </row>
        <row r="330">
          <cell r="A330">
            <v>40043</v>
          </cell>
          <cell r="B330" t="str">
            <v>Hormigón simple</v>
          </cell>
          <cell r="C330" t="str">
            <v>M3</v>
          </cell>
          <cell r="D330">
            <v>1627.5</v>
          </cell>
        </row>
        <row r="331">
          <cell r="A331">
            <v>40044</v>
          </cell>
          <cell r="B331" t="str">
            <v>Hormigón ciclópeo</v>
          </cell>
          <cell r="C331" t="str">
            <v>M3</v>
          </cell>
          <cell r="D331">
            <v>1527.84</v>
          </cell>
        </row>
        <row r="332">
          <cell r="A332">
            <v>40045</v>
          </cell>
          <cell r="B332" t="str">
            <v>Tuberia de Hormigón de 18"</v>
          </cell>
          <cell r="C332" t="str">
            <v>Ml</v>
          </cell>
          <cell r="D332">
            <v>1180.7809579439254</v>
          </cell>
        </row>
        <row r="333">
          <cell r="A333">
            <v>40046</v>
          </cell>
          <cell r="B333" t="str">
            <v>Tuberia de Hormigón de 24"</v>
          </cell>
          <cell r="C333" t="str">
            <v>Ml</v>
          </cell>
          <cell r="D333">
            <v>2443.8672124561149</v>
          </cell>
        </row>
        <row r="334">
          <cell r="A334">
            <v>40047</v>
          </cell>
          <cell r="B334" t="str">
            <v>Tuberia de Hormigón de 30"</v>
          </cell>
          <cell r="C334" t="str">
            <v>Ml</v>
          </cell>
          <cell r="D334">
            <v>3802.2078051214958</v>
          </cell>
        </row>
        <row r="335">
          <cell r="A335">
            <v>40048</v>
          </cell>
          <cell r="B335" t="str">
            <v>Tuberia de Hormigón de 36"</v>
          </cell>
          <cell r="C335" t="str">
            <v>Ml</v>
          </cell>
          <cell r="D335">
            <v>4593.3057212859812</v>
          </cell>
        </row>
        <row r="336">
          <cell r="A336">
            <v>40049</v>
          </cell>
          <cell r="B336" t="str">
            <v>Tuberia de Hormigón de 42"</v>
          </cell>
          <cell r="C336" t="str">
            <v>Ml</v>
          </cell>
          <cell r="D336">
            <v>5535.6620516593966</v>
          </cell>
        </row>
        <row r="337">
          <cell r="A337">
            <v>40050</v>
          </cell>
          <cell r="B337" t="str">
            <v>Tuberia de Hormigón de 48"</v>
          </cell>
          <cell r="C337" t="str">
            <v>Ml</v>
          </cell>
          <cell r="D337">
            <v>6722.3526489221176</v>
          </cell>
        </row>
        <row r="338">
          <cell r="A338">
            <v>40051</v>
          </cell>
          <cell r="B338" t="str">
            <v>Tuberia de Hormigón de 54"</v>
          </cell>
          <cell r="C338" t="str">
            <v>Ml</v>
          </cell>
          <cell r="D338">
            <v>8702.1411853247064</v>
          </cell>
        </row>
        <row r="339">
          <cell r="A339">
            <v>40052</v>
          </cell>
          <cell r="B339" t="str">
            <v>Tuberia de Hormigón de 60"</v>
          </cell>
          <cell r="C339" t="str">
            <v>Ml</v>
          </cell>
          <cell r="D339">
            <v>10792.683321252336</v>
          </cell>
        </row>
        <row r="340">
          <cell r="A340">
            <v>40053</v>
          </cell>
          <cell r="B340" t="str">
            <v>Tuberia de Hormigón de 66"</v>
          </cell>
          <cell r="C340" t="str">
            <v>Ml</v>
          </cell>
          <cell r="D340">
            <v>13008.488003102804</v>
          </cell>
        </row>
        <row r="341">
          <cell r="A341">
            <v>40054</v>
          </cell>
          <cell r="B341" t="str">
            <v>Tuberia de Hormigón de 72"</v>
          </cell>
          <cell r="C341" t="str">
            <v>Ml</v>
          </cell>
          <cell r="D341">
            <v>17370.953433927309</v>
          </cell>
        </row>
        <row r="342">
          <cell r="A342">
            <v>40055</v>
          </cell>
          <cell r="B342" t="str">
            <v>Material de asiento clase C</v>
          </cell>
          <cell r="C342" t="str">
            <v>M3</v>
          </cell>
          <cell r="D342">
            <v>444.11764705882354</v>
          </cell>
        </row>
        <row r="343">
          <cell r="A343">
            <v>40056</v>
          </cell>
          <cell r="B343" t="str">
            <v>Suministro, acarreo, colocación y compactación de material de relleno para tuberías y obras conexas.</v>
          </cell>
          <cell r="C343" t="str">
            <v>M3</v>
          </cell>
          <cell r="D343">
            <v>296.5616066681319</v>
          </cell>
        </row>
        <row r="344">
          <cell r="A344">
            <v>40057</v>
          </cell>
          <cell r="B344" t="str">
            <v>Limpieza de cuneta</v>
          </cell>
          <cell r="C344" t="str">
            <v>Ml</v>
          </cell>
          <cell r="D344">
            <v>36.280497331934534</v>
          </cell>
        </row>
        <row r="345">
          <cell r="A345">
            <v>40058</v>
          </cell>
          <cell r="B345" t="str">
            <v>Limpieza de cuneta a mano</v>
          </cell>
          <cell r="C345" t="str">
            <v>Ml</v>
          </cell>
          <cell r="D345">
            <v>61.720939991607217</v>
          </cell>
        </row>
        <row r="346">
          <cell r="A346">
            <v>40059</v>
          </cell>
          <cell r="B346" t="str">
            <v>Limpieza de cañada con retroexcavadora</v>
          </cell>
          <cell r="C346" t="str">
            <v>Ml</v>
          </cell>
          <cell r="D346">
            <v>80.383913397901793</v>
          </cell>
        </row>
        <row r="347">
          <cell r="A347">
            <v>40060</v>
          </cell>
          <cell r="B347" t="str">
            <v>Limpieza en sitio de alcantarilla de 30" y 36"</v>
          </cell>
          <cell r="C347" t="str">
            <v>Ml</v>
          </cell>
          <cell r="D347">
            <v>101.61823331934536</v>
          </cell>
        </row>
        <row r="348">
          <cell r="A348">
            <v>40061</v>
          </cell>
          <cell r="B348" t="str">
            <v>Mortero para encaches</v>
          </cell>
          <cell r="C348" t="str">
            <v>M3</v>
          </cell>
          <cell r="D348">
            <v>1627.5</v>
          </cell>
        </row>
        <row r="349">
          <cell r="A349">
            <v>40062</v>
          </cell>
          <cell r="B349" t="str">
            <v>Piedra para encaches</v>
          </cell>
          <cell r="C349" t="str">
            <v>M3</v>
          </cell>
          <cell r="D349">
            <v>245.3</v>
          </cell>
        </row>
        <row r="350">
          <cell r="A350">
            <v>40063</v>
          </cell>
          <cell r="B350" t="str">
            <v>Encachado de piedra (0.20 m de espesor)</v>
          </cell>
          <cell r="C350" t="str">
            <v>M2</v>
          </cell>
          <cell r="D350">
            <v>224.54199999999997</v>
          </cell>
        </row>
        <row r="351">
          <cell r="A351">
            <v>40064</v>
          </cell>
          <cell r="B351" t="str">
            <v>Encachado de piedra (0.30 m de espesor)</v>
          </cell>
          <cell r="C351" t="str">
            <v>M2</v>
          </cell>
          <cell r="D351">
            <v>337.15015015015013</v>
          </cell>
        </row>
        <row r="352">
          <cell r="A352">
            <v>40065</v>
          </cell>
          <cell r="B352" t="str">
            <v>Bordillo y cuneta de hormigón vaciado en sitio</v>
          </cell>
          <cell r="C352" t="str">
            <v>Ml</v>
          </cell>
          <cell r="D352">
            <v>327.05</v>
          </cell>
        </row>
        <row r="353">
          <cell r="A353">
            <v>40066</v>
          </cell>
          <cell r="B353" t="str">
            <v xml:space="preserve">Aceras de hormigón </v>
          </cell>
          <cell r="C353" t="str">
            <v>M2</v>
          </cell>
          <cell r="D353">
            <v>300.64999999999998</v>
          </cell>
        </row>
        <row r="354">
          <cell r="A354">
            <v>40067</v>
          </cell>
          <cell r="B354" t="str">
            <v>Mampostería en piedra bruta (0.40 m de espesor)</v>
          </cell>
          <cell r="C354" t="str">
            <v>M3</v>
          </cell>
          <cell r="D354">
            <v>1892.02</v>
          </cell>
        </row>
        <row r="355">
          <cell r="A355">
            <v>40068</v>
          </cell>
          <cell r="B355" t="str">
            <v>Muro de gaviones</v>
          </cell>
          <cell r="C355" t="str">
            <v>M3</v>
          </cell>
          <cell r="D355">
            <v>1237.8833333333332</v>
          </cell>
        </row>
        <row r="356">
          <cell r="A356">
            <v>40069</v>
          </cell>
          <cell r="B356" t="str">
            <v>Carpeta de hormigón asfáltico de 2"</v>
          </cell>
          <cell r="C356" t="str">
            <v>M2</v>
          </cell>
          <cell r="D356">
            <v>336.6060104</v>
          </cell>
        </row>
        <row r="357">
          <cell r="A357">
            <v>40070</v>
          </cell>
          <cell r="B357" t="str">
            <v>Hormigón para cabezales</v>
          </cell>
          <cell r="C357" t="str">
            <v>M3</v>
          </cell>
          <cell r="D357">
            <v>4134.4893999999995</v>
          </cell>
        </row>
        <row r="358">
          <cell r="A358">
            <v>40071</v>
          </cell>
          <cell r="B358" t="str">
            <v xml:space="preserve">Telford </v>
          </cell>
          <cell r="C358" t="str">
            <v>M3</v>
          </cell>
          <cell r="D358">
            <v>1024.9710904622025</v>
          </cell>
        </row>
        <row r="359">
          <cell r="A359">
            <v>40072</v>
          </cell>
          <cell r="B359" t="str">
            <v>Ingeniería</v>
          </cell>
          <cell r="C359" t="str">
            <v>Km</v>
          </cell>
          <cell r="D359">
            <v>53600</v>
          </cell>
        </row>
        <row r="360">
          <cell r="A360">
            <v>40073</v>
          </cell>
          <cell r="B360" t="str">
            <v>Canalización</v>
          </cell>
          <cell r="C360" t="str">
            <v>M3</v>
          </cell>
          <cell r="D360">
            <v>161.79657994125051</v>
          </cell>
        </row>
        <row r="361">
          <cell r="A361" t="str">
            <v/>
          </cell>
          <cell r="B361">
            <v>0</v>
          </cell>
          <cell r="C361">
            <v>0</v>
          </cell>
          <cell r="D361">
            <v>0</v>
          </cell>
        </row>
        <row r="362">
          <cell r="A362" t="str">
            <v/>
          </cell>
          <cell r="B362">
            <v>0</v>
          </cell>
          <cell r="C362">
            <v>0</v>
          </cell>
          <cell r="D362">
            <v>0</v>
          </cell>
        </row>
        <row r="363">
          <cell r="A363" t="str">
            <v/>
          </cell>
          <cell r="B363">
            <v>0</v>
          </cell>
          <cell r="C363">
            <v>0</v>
          </cell>
          <cell r="D363">
            <v>0</v>
          </cell>
        </row>
        <row r="364">
          <cell r="A364" t="str">
            <v/>
          </cell>
          <cell r="B364">
            <v>0</v>
          </cell>
          <cell r="C364">
            <v>0</v>
          </cell>
          <cell r="D364">
            <v>0</v>
          </cell>
        </row>
        <row r="365">
          <cell r="A365" t="str">
            <v/>
          </cell>
          <cell r="B365">
            <v>0</v>
          </cell>
          <cell r="C365">
            <v>0</v>
          </cell>
          <cell r="D365">
            <v>0</v>
          </cell>
        </row>
        <row r="366">
          <cell r="A366" t="str">
            <v/>
          </cell>
          <cell r="B366">
            <v>0</v>
          </cell>
          <cell r="C366">
            <v>0</v>
          </cell>
          <cell r="D366">
            <v>0</v>
          </cell>
        </row>
        <row r="367">
          <cell r="A367" t="str">
            <v/>
          </cell>
          <cell r="B367">
            <v>0</v>
          </cell>
          <cell r="C367">
            <v>0</v>
          </cell>
          <cell r="D367">
            <v>0</v>
          </cell>
        </row>
        <row r="368">
          <cell r="A368" t="str">
            <v/>
          </cell>
          <cell r="B368">
            <v>0</v>
          </cell>
          <cell r="C368">
            <v>0</v>
          </cell>
          <cell r="D368">
            <v>0</v>
          </cell>
        </row>
        <row r="369">
          <cell r="A369" t="str">
            <v/>
          </cell>
          <cell r="B369">
            <v>0</v>
          </cell>
          <cell r="C369">
            <v>0</v>
          </cell>
          <cell r="D369">
            <v>0</v>
          </cell>
        </row>
        <row r="370">
          <cell r="A370" t="str">
            <v/>
          </cell>
          <cell r="B370">
            <v>0</v>
          </cell>
          <cell r="C370">
            <v>0</v>
          </cell>
          <cell r="D370">
            <v>0</v>
          </cell>
        </row>
        <row r="371">
          <cell r="A371" t="str">
            <v/>
          </cell>
          <cell r="B371">
            <v>0</v>
          </cell>
          <cell r="C371">
            <v>0</v>
          </cell>
          <cell r="D371">
            <v>0</v>
          </cell>
        </row>
        <row r="372">
          <cell r="A372" t="str">
            <v/>
          </cell>
          <cell r="B372">
            <v>0</v>
          </cell>
          <cell r="C372">
            <v>0</v>
          </cell>
          <cell r="D372">
            <v>0</v>
          </cell>
        </row>
        <row r="373">
          <cell r="A373" t="str">
            <v/>
          </cell>
          <cell r="B373">
            <v>0</v>
          </cell>
          <cell r="C373">
            <v>0</v>
          </cell>
          <cell r="D373">
            <v>0</v>
          </cell>
        </row>
        <row r="374">
          <cell r="A374" t="str">
            <v/>
          </cell>
          <cell r="B374">
            <v>0</v>
          </cell>
          <cell r="C374">
            <v>0</v>
          </cell>
          <cell r="D374">
            <v>0</v>
          </cell>
        </row>
        <row r="375">
          <cell r="A375" t="str">
            <v/>
          </cell>
          <cell r="B375">
            <v>0</v>
          </cell>
          <cell r="C375">
            <v>0</v>
          </cell>
          <cell r="D375">
            <v>0</v>
          </cell>
        </row>
        <row r="376">
          <cell r="A376" t="str">
            <v/>
          </cell>
          <cell r="B376">
            <v>0</v>
          </cell>
          <cell r="C376">
            <v>0</v>
          </cell>
          <cell r="D376">
            <v>0</v>
          </cell>
        </row>
        <row r="377">
          <cell r="A377" t="str">
            <v/>
          </cell>
          <cell r="B377">
            <v>0</v>
          </cell>
          <cell r="C377">
            <v>0</v>
          </cell>
          <cell r="D377">
            <v>0</v>
          </cell>
        </row>
        <row r="378">
          <cell r="A378" t="str">
            <v/>
          </cell>
          <cell r="B378">
            <v>0</v>
          </cell>
          <cell r="C378">
            <v>0</v>
          </cell>
          <cell r="D378">
            <v>0</v>
          </cell>
        </row>
        <row r="379">
          <cell r="A379" t="str">
            <v/>
          </cell>
          <cell r="B379">
            <v>0</v>
          </cell>
          <cell r="C379">
            <v>0</v>
          </cell>
          <cell r="D379">
            <v>0</v>
          </cell>
        </row>
        <row r="380">
          <cell r="A380" t="str">
            <v/>
          </cell>
          <cell r="B380">
            <v>0</v>
          </cell>
          <cell r="C380">
            <v>0</v>
          </cell>
          <cell r="D380">
            <v>0</v>
          </cell>
        </row>
        <row r="381">
          <cell r="A381" t="str">
            <v/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/>
          </cell>
          <cell r="B382">
            <v>0</v>
          </cell>
          <cell r="C382">
            <v>0</v>
          </cell>
          <cell r="D382">
            <v>0</v>
          </cell>
        </row>
        <row r="383">
          <cell r="A383" t="str">
            <v/>
          </cell>
          <cell r="B383">
            <v>0</v>
          </cell>
          <cell r="C383">
            <v>0</v>
          </cell>
          <cell r="D383">
            <v>0</v>
          </cell>
        </row>
        <row r="384">
          <cell r="A384" t="str">
            <v/>
          </cell>
          <cell r="B384">
            <v>0</v>
          </cell>
          <cell r="C384">
            <v>0</v>
          </cell>
          <cell r="D384">
            <v>0</v>
          </cell>
        </row>
        <row r="385">
          <cell r="A385" t="str">
            <v/>
          </cell>
          <cell r="B385">
            <v>0</v>
          </cell>
          <cell r="C385">
            <v>0</v>
          </cell>
          <cell r="D385">
            <v>0</v>
          </cell>
        </row>
        <row r="386">
          <cell r="A386" t="str">
            <v/>
          </cell>
          <cell r="B386">
            <v>0</v>
          </cell>
          <cell r="C386">
            <v>0</v>
          </cell>
          <cell r="D386">
            <v>0</v>
          </cell>
        </row>
        <row r="387">
          <cell r="A387" t="str">
            <v/>
          </cell>
          <cell r="B387">
            <v>0</v>
          </cell>
          <cell r="C387">
            <v>0</v>
          </cell>
          <cell r="D387">
            <v>0</v>
          </cell>
        </row>
        <row r="388">
          <cell r="A388" t="str">
            <v/>
          </cell>
          <cell r="B388">
            <v>0</v>
          </cell>
          <cell r="C388">
            <v>0</v>
          </cell>
          <cell r="D388">
            <v>0</v>
          </cell>
        </row>
        <row r="389">
          <cell r="A389" t="str">
            <v/>
          </cell>
          <cell r="B389">
            <v>0</v>
          </cell>
          <cell r="C389">
            <v>0</v>
          </cell>
          <cell r="D389">
            <v>0</v>
          </cell>
        </row>
        <row r="390">
          <cell r="A390" t="str">
            <v/>
          </cell>
          <cell r="B390">
            <v>0</v>
          </cell>
          <cell r="C390">
            <v>0</v>
          </cell>
          <cell r="D390">
            <v>0</v>
          </cell>
        </row>
        <row r="391">
          <cell r="A391" t="str">
            <v/>
          </cell>
          <cell r="B391">
            <v>0</v>
          </cell>
          <cell r="C391">
            <v>0</v>
          </cell>
          <cell r="D391">
            <v>0</v>
          </cell>
        </row>
        <row r="392">
          <cell r="A392" t="str">
            <v/>
          </cell>
          <cell r="B392">
            <v>0</v>
          </cell>
          <cell r="C392">
            <v>0</v>
          </cell>
          <cell r="D392">
            <v>0</v>
          </cell>
        </row>
        <row r="393">
          <cell r="A393" t="str">
            <v/>
          </cell>
          <cell r="B393">
            <v>0</v>
          </cell>
          <cell r="C393">
            <v>0</v>
          </cell>
          <cell r="D393">
            <v>0</v>
          </cell>
        </row>
        <row r="394">
          <cell r="A394" t="str">
            <v/>
          </cell>
          <cell r="B394">
            <v>0</v>
          </cell>
          <cell r="C394">
            <v>0</v>
          </cell>
          <cell r="D394">
            <v>0</v>
          </cell>
        </row>
        <row r="395">
          <cell r="A395" t="str">
            <v/>
          </cell>
          <cell r="B395">
            <v>0</v>
          </cell>
          <cell r="C395">
            <v>0</v>
          </cell>
          <cell r="D395">
            <v>0</v>
          </cell>
        </row>
        <row r="396">
          <cell r="A396" t="str">
            <v/>
          </cell>
          <cell r="B396">
            <v>0</v>
          </cell>
          <cell r="C396">
            <v>0</v>
          </cell>
          <cell r="D396">
            <v>0</v>
          </cell>
        </row>
        <row r="397">
          <cell r="A397" t="str">
            <v/>
          </cell>
          <cell r="B397">
            <v>0</v>
          </cell>
          <cell r="C397">
            <v>0</v>
          </cell>
          <cell r="D397">
            <v>0</v>
          </cell>
        </row>
        <row r="398">
          <cell r="A398" t="str">
            <v/>
          </cell>
          <cell r="B398">
            <v>0</v>
          </cell>
          <cell r="C398">
            <v>0</v>
          </cell>
          <cell r="D398">
            <v>0</v>
          </cell>
        </row>
        <row r="399">
          <cell r="A399" t="str">
            <v/>
          </cell>
          <cell r="B399">
            <v>0</v>
          </cell>
          <cell r="C399">
            <v>0</v>
          </cell>
          <cell r="D399">
            <v>0</v>
          </cell>
        </row>
        <row r="400">
          <cell r="A400" t="str">
            <v/>
          </cell>
          <cell r="B400">
            <v>0</v>
          </cell>
          <cell r="C400">
            <v>0</v>
          </cell>
          <cell r="D400">
            <v>0</v>
          </cell>
        </row>
        <row r="401">
          <cell r="A401" t="str">
            <v/>
          </cell>
          <cell r="B401">
            <v>0</v>
          </cell>
          <cell r="C401">
            <v>0</v>
          </cell>
          <cell r="D401">
            <v>0</v>
          </cell>
        </row>
        <row r="402">
          <cell r="A402" t="str">
            <v/>
          </cell>
          <cell r="B402">
            <v>0</v>
          </cell>
          <cell r="C402">
            <v>0</v>
          </cell>
          <cell r="D402">
            <v>0</v>
          </cell>
        </row>
        <row r="403">
          <cell r="A403" t="str">
            <v/>
          </cell>
          <cell r="B403">
            <v>0</v>
          </cell>
          <cell r="C403">
            <v>0</v>
          </cell>
          <cell r="D403">
            <v>0</v>
          </cell>
        </row>
        <row r="404">
          <cell r="A404" t="str">
            <v/>
          </cell>
          <cell r="B404">
            <v>0</v>
          </cell>
          <cell r="C404">
            <v>0</v>
          </cell>
          <cell r="D404">
            <v>0</v>
          </cell>
        </row>
        <row r="405">
          <cell r="A405" t="str">
            <v/>
          </cell>
          <cell r="B405">
            <v>0</v>
          </cell>
          <cell r="C405">
            <v>0</v>
          </cell>
          <cell r="D405">
            <v>0</v>
          </cell>
        </row>
        <row r="406">
          <cell r="A406" t="str">
            <v/>
          </cell>
          <cell r="B406">
            <v>0</v>
          </cell>
          <cell r="C406">
            <v>0</v>
          </cell>
          <cell r="D406">
            <v>0</v>
          </cell>
        </row>
        <row r="407">
          <cell r="A407" t="str">
            <v/>
          </cell>
          <cell r="B407">
            <v>0</v>
          </cell>
          <cell r="C407">
            <v>0</v>
          </cell>
          <cell r="D407">
            <v>0</v>
          </cell>
        </row>
        <row r="408">
          <cell r="A408" t="str">
            <v/>
          </cell>
          <cell r="B408">
            <v>0</v>
          </cell>
          <cell r="C408">
            <v>0</v>
          </cell>
          <cell r="D408">
            <v>0</v>
          </cell>
        </row>
        <row r="409">
          <cell r="A409" t="str">
            <v/>
          </cell>
          <cell r="B409">
            <v>0</v>
          </cell>
          <cell r="C409">
            <v>0</v>
          </cell>
          <cell r="D409">
            <v>0</v>
          </cell>
        </row>
        <row r="410">
          <cell r="A410" t="str">
            <v/>
          </cell>
          <cell r="B410">
            <v>0</v>
          </cell>
          <cell r="C410">
            <v>0</v>
          </cell>
          <cell r="D410">
            <v>0</v>
          </cell>
        </row>
        <row r="411">
          <cell r="A411" t="str">
            <v/>
          </cell>
          <cell r="B411">
            <v>0</v>
          </cell>
          <cell r="C411">
            <v>0</v>
          </cell>
          <cell r="D411">
            <v>0</v>
          </cell>
        </row>
        <row r="412">
          <cell r="A412" t="str">
            <v/>
          </cell>
          <cell r="B412">
            <v>0</v>
          </cell>
          <cell r="C412">
            <v>0</v>
          </cell>
          <cell r="D412">
            <v>0</v>
          </cell>
        </row>
        <row r="413">
          <cell r="A413" t="str">
            <v/>
          </cell>
          <cell r="B413">
            <v>0</v>
          </cell>
          <cell r="C413">
            <v>0</v>
          </cell>
          <cell r="D413">
            <v>0</v>
          </cell>
        </row>
        <row r="414">
          <cell r="A414" t="str">
            <v/>
          </cell>
          <cell r="B414">
            <v>0</v>
          </cell>
          <cell r="C414">
            <v>0</v>
          </cell>
          <cell r="D414">
            <v>0</v>
          </cell>
        </row>
        <row r="415">
          <cell r="A415" t="str">
            <v/>
          </cell>
          <cell r="B415">
            <v>0</v>
          </cell>
          <cell r="C415">
            <v>0</v>
          </cell>
          <cell r="D415">
            <v>0</v>
          </cell>
        </row>
        <row r="416">
          <cell r="A416" t="str">
            <v/>
          </cell>
          <cell r="B416">
            <v>0</v>
          </cell>
          <cell r="C416">
            <v>0</v>
          </cell>
          <cell r="D416">
            <v>0</v>
          </cell>
        </row>
        <row r="417">
          <cell r="A417" t="str">
            <v/>
          </cell>
          <cell r="B417">
            <v>0</v>
          </cell>
          <cell r="C417">
            <v>0</v>
          </cell>
          <cell r="D417">
            <v>0</v>
          </cell>
        </row>
        <row r="418">
          <cell r="A418" t="str">
            <v/>
          </cell>
          <cell r="B418">
            <v>0</v>
          </cell>
          <cell r="C418">
            <v>0</v>
          </cell>
          <cell r="D418">
            <v>0</v>
          </cell>
        </row>
        <row r="419">
          <cell r="A419" t="str">
            <v/>
          </cell>
          <cell r="B419">
            <v>0</v>
          </cell>
          <cell r="C419">
            <v>0</v>
          </cell>
          <cell r="D419">
            <v>0</v>
          </cell>
        </row>
        <row r="420">
          <cell r="A420" t="str">
            <v/>
          </cell>
          <cell r="B420">
            <v>0</v>
          </cell>
          <cell r="C420">
            <v>0</v>
          </cell>
          <cell r="D420">
            <v>0</v>
          </cell>
        </row>
        <row r="421">
          <cell r="A421" t="str">
            <v/>
          </cell>
          <cell r="B421">
            <v>0</v>
          </cell>
          <cell r="C421">
            <v>0</v>
          </cell>
          <cell r="D421">
            <v>0</v>
          </cell>
        </row>
        <row r="422">
          <cell r="A422" t="str">
            <v/>
          </cell>
          <cell r="B422">
            <v>0</v>
          </cell>
          <cell r="C422">
            <v>0</v>
          </cell>
          <cell r="D422">
            <v>0</v>
          </cell>
        </row>
        <row r="423">
          <cell r="A423" t="str">
            <v/>
          </cell>
          <cell r="B423">
            <v>0</v>
          </cell>
          <cell r="C423">
            <v>0</v>
          </cell>
          <cell r="D423">
            <v>0</v>
          </cell>
        </row>
        <row r="424">
          <cell r="A424" t="str">
            <v/>
          </cell>
          <cell r="B424">
            <v>0</v>
          </cell>
          <cell r="C424">
            <v>0</v>
          </cell>
          <cell r="D424">
            <v>0</v>
          </cell>
        </row>
        <row r="425">
          <cell r="A425" t="str">
            <v/>
          </cell>
          <cell r="B425">
            <v>0</v>
          </cell>
          <cell r="C425">
            <v>0</v>
          </cell>
          <cell r="D425">
            <v>0</v>
          </cell>
        </row>
        <row r="426">
          <cell r="A426" t="str">
            <v/>
          </cell>
          <cell r="B426">
            <v>0</v>
          </cell>
          <cell r="C426">
            <v>0</v>
          </cell>
          <cell r="D426">
            <v>0</v>
          </cell>
        </row>
        <row r="427">
          <cell r="A427" t="str">
            <v/>
          </cell>
          <cell r="B427">
            <v>0</v>
          </cell>
          <cell r="C427">
            <v>0</v>
          </cell>
          <cell r="D427">
            <v>0</v>
          </cell>
        </row>
        <row r="428">
          <cell r="A428" t="str">
            <v/>
          </cell>
          <cell r="B428">
            <v>0</v>
          </cell>
          <cell r="C428">
            <v>0</v>
          </cell>
          <cell r="D428">
            <v>0</v>
          </cell>
        </row>
      </sheetData>
      <sheetData sheetId="2" refreshError="1"/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LISTADO DE MATERIALES"/>
      <sheetName val="LISTADO DE MINAS"/>
      <sheetName val="FPS_(2)"/>
      <sheetName val="CCP,LEYES,_Y_DEC_"/>
      <sheetName val="FPS_(Anaco)"/>
      <sheetName val="FPS_(2)1"/>
      <sheetName val="CCP,LEYES,_Y_DEC_1"/>
      <sheetName val="FPS_(Anaco)1"/>
      <sheetName val="FPS_(2)2"/>
      <sheetName val="CCP,LEYES,_Y_DEC_2"/>
      <sheetName val="FPS_(Anaco)2"/>
      <sheetName val="FPS_(2)3"/>
      <sheetName val="CCP,LEYES,_Y_DEC_3"/>
      <sheetName val="FPS_(Anaco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.1"/>
      <sheetName val="Materiales"/>
      <sheetName val="Mano de Obra"/>
      <sheetName val="Equipos"/>
      <sheetName val="Analisis Tierra"/>
      <sheetName val="Analisis Mezclas"/>
      <sheetName val="Analisis Horm."/>
      <sheetName val="Analisis subir"/>
      <sheetName val="Analisis albañil"/>
      <sheetName val="Analisis Elect."/>
      <sheetName val="Analisis Sanit."/>
      <sheetName val="Analisis Varios"/>
      <sheetName val="Jornales"/>
      <sheetName val="Sub-Contratos"/>
      <sheetName val="Logos"/>
      <sheetName val="Atajos"/>
      <sheetName val="Contenido"/>
      <sheetName val="Subti"/>
      <sheetName val="Acarreos "/>
      <sheetName val="C.Resumen"/>
      <sheetName val="Prov."/>
      <sheetName val="Maest."/>
      <sheetName val="FAnalisis"/>
      <sheetName val="PMovT."/>
      <sheetName val="Palb"/>
      <sheetName val="Pelct"/>
      <sheetName val="Phor"/>
      <sheetName val="Pmez"/>
      <sheetName val="Psan"/>
      <sheetName val="Pvar"/>
      <sheetName val="Especif."/>
      <sheetName val="PRESUPUESTO DE TERMIN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EN DE CAMBIO"/>
      <sheetName val="NO EJECUTABLES "/>
      <sheetName val="R.A.U."/>
      <sheetName val="A.U."/>
      <sheetName val="A.U.Sanit."/>
      <sheetName val="A.U.Elec."/>
      <sheetName val="A.U.Mec."/>
      <sheetName val="A.U.Metal."/>
      <sheetName val="A.U.GasesM."/>
      <sheetName val="A.U.Ascensor"/>
      <sheetName val="Eq.Med."/>
      <sheetName val="SubCon"/>
      <sheetName val="Insumos"/>
      <sheetName val="M.O."/>
      <sheetName val="Equipos "/>
      <sheetName val="lista de materiales"/>
      <sheetName val="tarifa equipo"/>
      <sheetName val="analisis"/>
      <sheetName val="alcantarilla"/>
      <sheetName val="imbornal"/>
      <sheetName val="Camp."/>
      <sheetName val="PRESUPUESTO DE TERMINACION"/>
      <sheetName val="Analisis Mezc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27">
          <cell r="I327">
            <v>162.50649999999999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"/>
      <sheetName val="analisis Electrico"/>
      <sheetName val="Presup_"/>
    </sheetNames>
    <sheetDataSet>
      <sheetData sheetId="0"/>
      <sheetData sheetId="1"/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nalizacion "/>
      <sheetName val="INSUMOS (2)"/>
      <sheetName val="HOSPITAL "/>
      <sheetName val="cotizacion puertas"/>
      <sheetName val="DEMOLICIONES"/>
      <sheetName val="Mano de Obra"/>
      <sheetName val="MANO DE OBRA (2)"/>
      <sheetName val="MOVIMIENTO DE TIERRA"/>
      <sheetName val="HORMIGON ARMADO"/>
      <sheetName val="Cotizaciones Generales"/>
      <sheetName val="ANALISIS GENERAL"/>
      <sheetName val="SANITARIA"/>
      <sheetName val="Cotizacion Gases Ciprian"/>
      <sheetName val="LISTADO MATERIAL GENERAL"/>
      <sheetName val="INSUMOS"/>
      <sheetName val="metalica analisis"/>
      <sheetName val="VERJA ANALISIS"/>
      <sheetName val="Cotizaciones"/>
      <sheetName val="MO SANITARIA"/>
      <sheetName val="CANTIDADES A"/>
      <sheetName val="via"/>
      <sheetName val="COL.C1"/>
      <sheetName val="COL.C1 (2)"/>
      <sheetName val="VIG. PI"/>
      <sheetName val="LOSA"/>
    </sheetNames>
    <sheetDataSet>
      <sheetData sheetId="0"/>
      <sheetData sheetId="1"/>
      <sheetData sheetId="2"/>
      <sheetData sheetId="3"/>
      <sheetData sheetId="4"/>
      <sheetData sheetId="5">
        <row r="198">
          <cell r="E198">
            <v>283.89</v>
          </cell>
        </row>
      </sheetData>
      <sheetData sheetId="6">
        <row r="3">
          <cell r="D3">
            <v>1719.2499999999998</v>
          </cell>
        </row>
        <row r="4">
          <cell r="D4">
            <v>1363.99</v>
          </cell>
        </row>
        <row r="5">
          <cell r="D5">
            <v>1091.06</v>
          </cell>
        </row>
        <row r="6">
          <cell r="D6">
            <v>956.17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14">
          <cell r="C14">
            <v>40</v>
          </cell>
        </row>
      </sheetData>
      <sheetData sheetId="15"/>
      <sheetData sheetId="16"/>
      <sheetData sheetId="17"/>
      <sheetData sheetId="18"/>
      <sheetData sheetId="19"/>
      <sheetData sheetId="20"/>
      <sheetData sheetId="21">
        <row r="62">
          <cell r="F62">
            <v>0.69750793142857137</v>
          </cell>
        </row>
      </sheetData>
      <sheetData sheetId="22"/>
      <sheetData sheetId="23"/>
      <sheetData sheetId="24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lastbau "/>
      <sheetName val="Plafond Sheetrock "/>
      <sheetName val="Plafond Sheetrock2"/>
      <sheetName val="Plafond Sheetrock suspendido"/>
      <sheetName val="Plafond Sheetrock susp. Antihum"/>
      <sheetName val="Hormigones Bavaro"/>
      <sheetName val="Arcos"/>
      <sheetName val="Insumos"/>
      <sheetName val="Análisis"/>
      <sheetName val="Hoja Presentacion "/>
      <sheetName val="Resumen Club de Playa"/>
      <sheetName val="piscina"/>
      <sheetName val="palapabarpiscina"/>
      <sheetName val="palapatoallas"/>
      <sheetName val="FORJADO SANT. REST. DE PLAYA "/>
      <sheetName val="RESTAURANT DE PLAYA"/>
      <sheetName val="PALAPA SNACK BAR"/>
      <sheetName val="PALAPA"/>
      <sheetName val="PASARELAS PALAPA SNACK BAR"/>
      <sheetName val="PASARELAS PALAPA (DOBLES)"/>
      <sheetName val="Cuarto maquina y tanque"/>
      <sheetName val="BAÑOS INTERIORES"/>
      <sheetName val="EXTERIORES CLUB DE PLAYA"/>
      <sheetName val="ESTIMADO COCINA"/>
      <sheetName val="equipos piscina"/>
      <sheetName val="P.I.E.Rest. Playa y Pisc.Bar P."/>
      <sheetName val="M.O."/>
      <sheetName val="ANALISIS GENERAL"/>
      <sheetName val="I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5">
          <cell r="C35">
            <v>23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Insumos"/>
      <sheetName val="Salón Ejecutivo"/>
      <sheetName val="Remodelación Piscina A"/>
      <sheetName val="Remodelación Piscina B"/>
      <sheetName val="Remodelación Piscina B.2"/>
      <sheetName val="Remodelación Piscina B.3"/>
      <sheetName val="Pasarela"/>
      <sheetName val="Análisis"/>
      <sheetName val="Analisis Reclamados"/>
      <sheetName val="Ins 2"/>
      <sheetName val="In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1"/>
      <sheetName val="2"/>
      <sheetName val="3"/>
      <sheetName val="4"/>
      <sheetName val="5"/>
      <sheetName val="6"/>
      <sheetName val="7"/>
      <sheetName val="8"/>
      <sheetName val="10"/>
      <sheetName val="9"/>
      <sheetName val="MATERIAL"/>
      <sheetName val="EQUIPMENT"/>
      <sheetName val="LABOR"/>
      <sheetName val="Labor FD1"/>
      <sheetName val="%LLSS "/>
      <sheetName val="Calculados "/>
      <sheetName val="Estimaciones"/>
      <sheetName val="Macros"/>
      <sheetName val="ANALPRECIO"/>
      <sheetName val="CCP,LEYES, Y DEC."/>
      <sheetName val="Labor_FD1"/>
      <sheetName val="%LLSS_"/>
      <sheetName val="Calculados_"/>
      <sheetName val="Labor_FD11"/>
      <sheetName val="%LLSS_1"/>
      <sheetName val="Calculados_1"/>
      <sheetName val="Labor_FD12"/>
      <sheetName val="%LLSS_2"/>
      <sheetName val="Calculados_2"/>
      <sheetName val="Labor_FD13"/>
      <sheetName val="%LLSS_3"/>
      <sheetName val="Calculados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Base"/>
      <sheetName val="Adicional No. 01"/>
      <sheetName val="CUB.4, TRAMO I, CARDON-BA"/>
      <sheetName val="Analisis (2)"/>
      <sheetName val="Adicional No. 02"/>
      <sheetName val="1.01 Ingenieria"/>
      <sheetName val="1.02 Mantenimiento Tránsito"/>
      <sheetName val="1.03 Campamento"/>
      <sheetName val="1.04 Const. Desvio"/>
      <sheetName val="1.05 Mant. de riego"/>
      <sheetName val="1.06 Letreros de la obra"/>
      <sheetName val="2.01 Rem y Rec. Tub.Acueduto"/>
      <sheetName val="2.02 Rem. y recol. alambradas "/>
      <sheetName val="2.03 Const. alambradas"/>
      <sheetName val="2.04 Exc en Roca equipo"/>
      <sheetName val="2.05 Exc en Roca Retromartillo"/>
      <sheetName val="2.06 Exc mat. no cl. compensado"/>
      <sheetName val="2.07 Exc mat. no cl con sobreac"/>
      <sheetName val="2.08 Exc Material Inserv."/>
      <sheetName val="2.09  Exc. Prestamo"/>
      <sheetName val="2.10 rell conf explanacion"/>
      <sheetName val="2.11 Cunetas pie talud"/>
      <sheetName val="2.12 Canalizacion a mano"/>
      <sheetName val="2.13 Escarificacion superf."/>
      <sheetName val="2.15  Bote roca"/>
      <sheetName val="2.16 Bote mat. no clasif."/>
      <sheetName val="2.17 Bote mat. inservible"/>
      <sheetName val="2.18 Bote mat. estructuras"/>
      <sheetName val="2.19 Acarr adic. Mat. compen. "/>
      <sheetName val="2.20 Acarr Mat Prestamo"/>
      <sheetName val="2.21 Acarr Mat Base"/>
      <sheetName val="2.22 Acarr Mat Sub.-base"/>
      <sheetName val="2.23 Exc. estruct dren  1.5m"/>
      <sheetName val="2.24 Exc. estruct. de 1.5-3.0"/>
      <sheetName val="2.25 Terminacion de Sub-rasante"/>
      <sheetName val="3.01 Sub Base granular"/>
      <sheetName val="3.02 Sub.-base Triturada"/>
      <sheetName val="3.03 ESTABIL. Sub-Base"/>
      <sheetName val="3.04 Estabilización de base"/>
      <sheetName val="3.05 Extendido Cal"/>
      <sheetName val="4.01 Carpeta Horm. Asf. 2&quot;"/>
      <sheetName val="2.01 Riego de Adherencia"/>
      <sheetName val="4.02 Riego de Imprimacion "/>
      <sheetName val="4.03 SEÑALIZACION"/>
      <sheetName val="5.01.01 Horm. Est.  D Cabezal"/>
      <sheetName val="5.01.02 Horm.Est.E Pasarela"/>
      <sheetName val="5.01.03  Puentes"/>
      <sheetName val="6.01.01.01Tubería 24"/>
      <sheetName val="6.01.01.02 Tubería  30¨"/>
      <sheetName val="6.01.01.03 Alcantarilla  36¨ "/>
      <sheetName val="6.01.01.04 Tubería 42&quot;"/>
      <sheetName val="6.01.01.05 Cajón 1.5 x 1.5"/>
      <sheetName val="6.01.01.06  Cajón 2 x 2"/>
      <sheetName val="6.01.01.07 Cajón 3 x 3"/>
      <sheetName val="6.01.08 Mat. de asiento clase C"/>
      <sheetName val="6.02.09 Sum Rell  en O. Conexas"/>
      <sheetName val="7.01 Encache de Piedra"/>
      <sheetName val="7.02 Horm. Fondo Cunetas Encac."/>
      <sheetName val="7.03 Muros de Gaviones"/>
      <sheetName val="7.04 Muros de Sacos"/>
      <sheetName val="7.05 Const. Contenes"/>
      <sheetName val="7.06 Const. Aceras"/>
      <sheetName val="7.07 Barrera de Defensa"/>
      <sheetName val="7.08 Hormigón 180 Nivelación"/>
      <sheetName val="7.09 Canaletas de Hormigón"/>
      <sheetName val="7.10 Regado y Nivelado Material"/>
      <sheetName val="7.11 Perfila con Retromartillo"/>
      <sheetName val="7.12 Perfila con Cubo de Retro"/>
      <sheetName val="7.14 Limp. Final y Bote"/>
      <sheetName val="16% de ITEBIS"/>
      <sheetName val="2.02 Acarr Adic Asf"/>
      <sheetName val="2.03 Acarr Adic Agreg"/>
      <sheetName val=" Base Triturada"/>
      <sheetName val=" Cajón 2.5 x 2.5"/>
      <sheetName val="Hormigón Proyectado"/>
      <sheetName val="Piedras fundac"/>
      <sheetName val="3.01 Canalizacion"/>
      <sheetName val="3.02 Acero"/>
      <sheetName val="3.03 Rell aproc puente"/>
      <sheetName val="3.04 Arena"/>
      <sheetName val="Senalizacion"/>
      <sheetName val="Analisis Acc Asf"/>
      <sheetName val="Analisis"/>
      <sheetName val="Asfalto"/>
      <sheetName val="Alc"/>
      <sheetName val="Sheet1"/>
      <sheetName val="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ES R0"/>
      <sheetName val="Resumen"/>
      <sheetName val="Piso de cemento"/>
      <sheetName val="Techo de zinc y Madera"/>
      <sheetName val="Pintura Acrilica Superior"/>
      <sheetName val="LOTES R5"/>
      <sheetName val="RESUMEN X PROV &amp; OSB-INVI"/>
      <sheetName val="LOTES R4"/>
      <sheetName val="BASE DATOS GENERALES"/>
      <sheetName val="BASE DATOS MIPYMES"/>
      <sheetName val="CANT x LOTE"/>
      <sheetName val="LOTES R3"/>
      <sheetName val="IMPACTO ECONOMICO"/>
      <sheetName val="RESUMEN POR PROVINCIA"/>
      <sheetName val="RESUMEN POR OSB"/>
    </sheetNames>
    <sheetDataSet>
      <sheetData sheetId="0"/>
      <sheetData sheetId="1">
        <row r="33">
          <cell r="H33">
            <v>71222.299999999988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A5" t="str">
            <v>Azua</v>
          </cell>
          <cell r="B5">
            <v>1630</v>
          </cell>
        </row>
        <row r="6">
          <cell r="A6" t="str">
            <v>Bahoruco</v>
          </cell>
          <cell r="B6">
            <v>247</v>
          </cell>
        </row>
        <row r="7">
          <cell r="A7" t="str">
            <v>Barahona</v>
          </cell>
          <cell r="B7">
            <v>1267</v>
          </cell>
        </row>
        <row r="8">
          <cell r="A8" t="str">
            <v>Dajabón</v>
          </cell>
          <cell r="B8">
            <v>576</v>
          </cell>
        </row>
        <row r="9">
          <cell r="A9" t="str">
            <v>Distrito Nacional</v>
          </cell>
          <cell r="B9">
            <v>755</v>
          </cell>
        </row>
        <row r="10">
          <cell r="A10" t="str">
            <v>Duarte</v>
          </cell>
          <cell r="B10">
            <v>454</v>
          </cell>
        </row>
        <row r="11">
          <cell r="A11" t="str">
            <v>El Seibo</v>
          </cell>
          <cell r="B11">
            <v>313</v>
          </cell>
        </row>
        <row r="12">
          <cell r="A12" t="str">
            <v>Elías Piña</v>
          </cell>
          <cell r="B12">
            <v>715</v>
          </cell>
        </row>
        <row r="13">
          <cell r="A13" t="str">
            <v>Espaillat</v>
          </cell>
          <cell r="B13">
            <v>485</v>
          </cell>
        </row>
        <row r="14">
          <cell r="A14" t="str">
            <v>Hato Mayor</v>
          </cell>
          <cell r="B14">
            <v>220</v>
          </cell>
        </row>
        <row r="15">
          <cell r="A15" t="str">
            <v>Hermanas Mirabal</v>
          </cell>
          <cell r="B15">
            <v>295</v>
          </cell>
        </row>
        <row r="16">
          <cell r="A16" t="str">
            <v>Independencia</v>
          </cell>
          <cell r="B16">
            <v>466</v>
          </cell>
        </row>
        <row r="17">
          <cell r="A17" t="str">
            <v>La Altagracia</v>
          </cell>
          <cell r="B17">
            <v>589</v>
          </cell>
        </row>
        <row r="18">
          <cell r="A18" t="str">
            <v>La Romana</v>
          </cell>
          <cell r="B18">
            <v>290</v>
          </cell>
        </row>
        <row r="19">
          <cell r="A19" t="str">
            <v>La Vega</v>
          </cell>
          <cell r="B19">
            <v>1470</v>
          </cell>
        </row>
        <row r="20">
          <cell r="A20" t="str">
            <v>Monseñor Nouel</v>
          </cell>
          <cell r="B20">
            <v>442</v>
          </cell>
        </row>
        <row r="21">
          <cell r="A21" t="str">
            <v>Monte Plata</v>
          </cell>
          <cell r="B21">
            <v>517</v>
          </cell>
        </row>
        <row r="22">
          <cell r="A22" t="str">
            <v>Montecristi</v>
          </cell>
          <cell r="B22">
            <v>868</v>
          </cell>
        </row>
        <row r="23">
          <cell r="A23" t="str">
            <v>Pedernales</v>
          </cell>
          <cell r="B23">
            <v>554</v>
          </cell>
        </row>
        <row r="24">
          <cell r="A24" t="str">
            <v>Peravia</v>
          </cell>
          <cell r="B24">
            <v>860</v>
          </cell>
        </row>
        <row r="25">
          <cell r="A25" t="str">
            <v>Puerto Plata</v>
          </cell>
          <cell r="B25">
            <v>658</v>
          </cell>
        </row>
        <row r="26">
          <cell r="A26" t="str">
            <v>Samaná</v>
          </cell>
          <cell r="B26">
            <v>197</v>
          </cell>
        </row>
        <row r="27">
          <cell r="A27" t="str">
            <v>San Cristóbal</v>
          </cell>
          <cell r="B27">
            <v>2972</v>
          </cell>
        </row>
        <row r="28">
          <cell r="A28" t="str">
            <v>San José de Ocoa</v>
          </cell>
          <cell r="B28">
            <v>300</v>
          </cell>
        </row>
        <row r="29">
          <cell r="A29" t="str">
            <v>San Juan</v>
          </cell>
          <cell r="B29">
            <v>2039</v>
          </cell>
        </row>
        <row r="30">
          <cell r="A30" t="str">
            <v>Sánchez Ramírez</v>
          </cell>
          <cell r="B30">
            <v>556</v>
          </cell>
        </row>
        <row r="31">
          <cell r="A31" t="str">
            <v>Santiago</v>
          </cell>
          <cell r="B31">
            <v>2444</v>
          </cell>
        </row>
        <row r="32">
          <cell r="A32" t="str">
            <v>Santiago Rodríguez</v>
          </cell>
          <cell r="B32">
            <v>280</v>
          </cell>
        </row>
        <row r="33">
          <cell r="A33" t="str">
            <v>Santo Domingo</v>
          </cell>
          <cell r="B33">
            <v>3034</v>
          </cell>
        </row>
        <row r="34">
          <cell r="A34" t="str">
            <v>Valverde</v>
          </cell>
          <cell r="B34">
            <v>910</v>
          </cell>
        </row>
        <row r="35">
          <cell r="A35" t="str">
            <v>María Trinidad Sánchez</v>
          </cell>
          <cell r="B35">
            <v>380</v>
          </cell>
        </row>
        <row r="36">
          <cell r="A36" t="str">
            <v>San Pedro de Macorís</v>
          </cell>
          <cell r="B36">
            <v>475</v>
          </cell>
        </row>
      </sheetData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ficio A"/>
      <sheetName val="Edificio D"/>
      <sheetName val="Edicio c"/>
      <sheetName val="Unv. "/>
      <sheetName val="Presupuesto"/>
      <sheetName val="Volumenes"/>
      <sheetName val="Anal. horm."/>
      <sheetName val="Mat"/>
      <sheetName val="anal term"/>
      <sheetName val="Ana-Sanit."/>
      <sheetName val="Pu-Sanit."/>
      <sheetName val="Ana-Elect"/>
      <sheetName val="PU-Elect."/>
      <sheetName val="anal aire"/>
      <sheetName val="climat."/>
      <sheetName val="Jornal"/>
      <sheetName val="cuantias "/>
      <sheetName val="peso-cuantia"/>
      <sheetName val="planta trata"/>
      <sheetName val="subida materiales"/>
      <sheetName val="Hoja5"/>
      <sheetName val="M. O. exc."/>
      <sheetName val="Hoja3"/>
      <sheetName val="Ana-elect."/>
      <sheetName val="puertas"/>
      <sheetName val="Cubicacion"/>
      <sheetName val="Septicos"/>
      <sheetName val="caseta"/>
      <sheetName val="calcul anal"/>
      <sheetName val="UASD"/>
      <sheetName val="INSUMO"/>
      <sheetName val="Mezcla"/>
      <sheetName val="Hoja2"/>
      <sheetName val="Hoja1"/>
      <sheetName val="I.HORMIGON"/>
      <sheetName val="pes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>
        <row r="1485">
          <cell r="G1485">
            <v>33.456233498804927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Analisis"/>
      <sheetName val="anal term"/>
      <sheetName val="peso"/>
      <sheetName val="med.mov.de tierras"/>
      <sheetName val="V.Tierras A"/>
      <sheetName val="INS"/>
      <sheetName val="Materiales y Precios"/>
      <sheetName val="COF"/>
      <sheetName val="I.HORMIGON"/>
      <sheetName val="Precios"/>
      <sheetName val="med_mov_de_tierras"/>
      <sheetName val="anal_term"/>
      <sheetName val="V_Tierras_A"/>
      <sheetName val="I_HORMIGON"/>
      <sheetName val="med_mov_de_tierras1"/>
      <sheetName val="anal_term1"/>
      <sheetName val="V_Tierras_A1"/>
      <sheetName val="I_HORMIGON1"/>
      <sheetName val="med_mov_de_tierras2"/>
      <sheetName val="anal_term2"/>
      <sheetName val="V_Tierras_A2"/>
      <sheetName val="I_HORMIGON2"/>
      <sheetName val="med_mov_de_tierras3"/>
      <sheetName val="anal_term3"/>
      <sheetName val="V_Tierras_A3"/>
      <sheetName val="I_HORMIGON3"/>
      <sheetName val="med_mov_de_tierras4"/>
      <sheetName val="anal_term4"/>
      <sheetName val="V_Tierras_A4"/>
      <sheetName val="I_HORMIGON4"/>
      <sheetName val="med_mov_de_tierras5"/>
      <sheetName val="anal_term5"/>
      <sheetName val="V_Tierras_A5"/>
      <sheetName val="I_HORMIGON5"/>
      <sheetName val="med_mov_de_tierras6"/>
      <sheetName val="anal_term6"/>
      <sheetName val="V_Tierras_A6"/>
      <sheetName val="I_HORMIGON6"/>
      <sheetName val="RESUMEN POR PROVINCIA"/>
      <sheetName val="M.O."/>
      <sheetName val="Materiales"/>
      <sheetName val="INSU"/>
      <sheetName val="EQUIPOS"/>
    </sheetNames>
    <sheetDataSet>
      <sheetData sheetId="0">
        <row r="1">
          <cell r="A1" t="str">
            <v>Item</v>
          </cell>
          <cell r="B1" t="str">
            <v>Recurso</v>
          </cell>
        </row>
        <row r="2">
          <cell r="B2" t="str">
            <v>Angular L2x2x1/8 - ASTM A36</v>
          </cell>
        </row>
        <row r="3">
          <cell r="B3" t="str">
            <v>Tornillo Autotaladrante de #10 x 2 1/2" c/ Neopreno</v>
          </cell>
        </row>
        <row r="4">
          <cell r="B4" t="str">
            <v>Barra red 5/8"x 20'</v>
          </cell>
        </row>
        <row r="5">
          <cell r="B5" t="str">
            <v>Barra red 1"x 20'</v>
          </cell>
        </row>
        <row r="6">
          <cell r="B6" t="str">
            <v>Chanel C 12x20.7 - ASTM A36</v>
          </cell>
        </row>
        <row r="7">
          <cell r="B7" t="str">
            <v>Chanel C 6 x 13</v>
          </cell>
        </row>
        <row r="8">
          <cell r="B8" t="str">
            <v>Disco p/ esmerilar</v>
          </cell>
        </row>
        <row r="9">
          <cell r="B9" t="str">
            <v>Disco p/corte Metal</v>
          </cell>
        </row>
        <row r="10">
          <cell r="B10" t="str">
            <v>Electrodo E70XX</v>
          </cell>
        </row>
        <row r="11">
          <cell r="B11" t="str">
            <v>Fabricación de Estructuras Metálicas - Columnas</v>
          </cell>
        </row>
        <row r="12">
          <cell r="B12" t="str">
            <v>Fabricación de Estructuras Metálicas - Vigas</v>
          </cell>
        </row>
        <row r="13">
          <cell r="B13" t="str">
            <v>Fabricación de Estructuras Metálicas - Correa</v>
          </cell>
        </row>
        <row r="14">
          <cell r="B14" t="str">
            <v>Instalación de Estructuras Metálicas</v>
          </cell>
        </row>
        <row r="15">
          <cell r="B15" t="str">
            <v>MetalDeck Cal 22 1/32 W=940 mm</v>
          </cell>
        </row>
        <row r="16">
          <cell r="B16" t="str">
            <v>MetalDeck Cal 26 1/32 W=940 mm</v>
          </cell>
        </row>
        <row r="17">
          <cell r="B17" t="str">
            <v>Caballete Cal 26 1/32 W=940 mm</v>
          </cell>
        </row>
        <row r="18">
          <cell r="B18" t="str">
            <v>Perfil TS 10 x 10 x 3/8'' - ASTM A50</v>
          </cell>
        </row>
        <row r="19">
          <cell r="B19" t="str">
            <v>Perfil TS 12 x 6 x 5/16" - ASTM A50</v>
          </cell>
        </row>
        <row r="20">
          <cell r="B20" t="str">
            <v>Perfil TS 14 x 6 x 3/8'' - ASTM A50</v>
          </cell>
        </row>
        <row r="21">
          <cell r="B21" t="str">
            <v>Perfil W12x14 - ASTM A50</v>
          </cell>
        </row>
        <row r="22">
          <cell r="B22" t="str">
            <v>Perfil W12x16 - ASTM A50</v>
          </cell>
        </row>
        <row r="23">
          <cell r="B23" t="str">
            <v>Perfil W12x19 - ASTM A50</v>
          </cell>
        </row>
        <row r="24">
          <cell r="B24" t="str">
            <v>Perfil W12x22 - ASTM A50</v>
          </cell>
        </row>
        <row r="25">
          <cell r="B25" t="str">
            <v>Perfil W14x132 - ASTM A50</v>
          </cell>
        </row>
        <row r="26">
          <cell r="B26" t="str">
            <v>Perfil W14x159 - ASTM A50</v>
          </cell>
        </row>
        <row r="27">
          <cell r="B27" t="str">
            <v>Perfil W14x61 - ASTM A50</v>
          </cell>
        </row>
        <row r="28">
          <cell r="B28" t="str">
            <v>Perfil W14x74 - ASTM A50</v>
          </cell>
        </row>
        <row r="29">
          <cell r="B29" t="str">
            <v>Perfil W16x26 - ASTM A50</v>
          </cell>
        </row>
        <row r="30">
          <cell r="B30" t="str">
            <v>Perfil W16x36 - ASTM A50</v>
          </cell>
        </row>
        <row r="31">
          <cell r="B31" t="str">
            <v>Perfil W18x35 - ASTM A50</v>
          </cell>
        </row>
        <row r="32">
          <cell r="B32" t="str">
            <v>Perfil W18x50 - ASTM A50</v>
          </cell>
        </row>
        <row r="33">
          <cell r="B33" t="str">
            <v>Perfil W27x84 - ASTM A50</v>
          </cell>
        </row>
        <row r="34">
          <cell r="B34" t="str">
            <v>Perfil W33x130 - ASTM A50</v>
          </cell>
        </row>
        <row r="35">
          <cell r="B35" t="str">
            <v>Perfil W6x15  - ASTM A50</v>
          </cell>
        </row>
        <row r="36">
          <cell r="B36" t="str">
            <v>Perfil W8x24  - ASTM A50</v>
          </cell>
        </row>
        <row r="37">
          <cell r="B37" t="str">
            <v>Perno hook Ø  - A325 1'' x 18''</v>
          </cell>
        </row>
        <row r="38">
          <cell r="B38" t="str">
            <v>Perno Ø  - A325   3/4'' x 1 3/4''</v>
          </cell>
        </row>
        <row r="39">
          <cell r="B39" t="str">
            <v>Perno Ø  - A325   3/4'' x 2    ''</v>
          </cell>
        </row>
        <row r="40">
          <cell r="B40" t="str">
            <v>Perno Ø  - A325   3/4'' x 2    ''</v>
          </cell>
        </row>
        <row r="41">
          <cell r="B41" t="str">
            <v>Perno Ø  - A325   3/4'' x 2 1/2''</v>
          </cell>
        </row>
        <row r="42">
          <cell r="B42" t="str">
            <v>Perno Ø  - A325   3/4'' x 2 1/4''</v>
          </cell>
        </row>
        <row r="43">
          <cell r="B43" t="str">
            <v>Perno Ø  - A325   3/4'' x 2 1/8''</v>
          </cell>
        </row>
        <row r="44">
          <cell r="B44" t="str">
            <v>Perno Ø  - A325   5/8'' x 2    ''</v>
          </cell>
        </row>
        <row r="45">
          <cell r="B45" t="str">
            <v>Perno Ø  - A325   5/8'' x 2 1/2''</v>
          </cell>
        </row>
        <row r="46">
          <cell r="B46" t="str">
            <v>Perno Ø  - A325   7/8'' x 2    ''</v>
          </cell>
        </row>
        <row r="47">
          <cell r="B47" t="str">
            <v>Perno Ø  - A325   7/8'' x 2 1/4''</v>
          </cell>
        </row>
        <row r="48">
          <cell r="B48" t="str">
            <v>Perno Ø  - A325   7/8'' x 2 3/4''</v>
          </cell>
        </row>
        <row r="49">
          <cell r="B49" t="str">
            <v>Perno Ø  - A325   7/8'' x 3 1/4''</v>
          </cell>
        </row>
        <row r="50">
          <cell r="B50" t="str">
            <v>Perno Ø  - A325 1    '' x 3    ''</v>
          </cell>
        </row>
        <row r="51">
          <cell r="B51" t="str">
            <v>Perno Ø  - A490   7/8'' x 2 1/2''</v>
          </cell>
        </row>
        <row r="52">
          <cell r="B52" t="str">
            <v>Perno Ø  - A490   7/8'' x 3    ''</v>
          </cell>
        </row>
        <row r="53">
          <cell r="B53" t="str">
            <v>Perno Ø  - A490   7/8'' x 3 1/2''</v>
          </cell>
        </row>
        <row r="54">
          <cell r="B54" t="str">
            <v>Perno Ø  - A490 1    '' x 2 3/4''</v>
          </cell>
        </row>
        <row r="55">
          <cell r="B55" t="str">
            <v>Perno Ø  - A490 1    '' x 3 3/4''</v>
          </cell>
        </row>
        <row r="56">
          <cell r="B56" t="str">
            <v>Perno Ø  - A490 1    '' x 4 1/2''</v>
          </cell>
        </row>
        <row r="57">
          <cell r="B57" t="str">
            <v>Perno Ø  - A490 1 1/8'' x 3 3/4''</v>
          </cell>
        </row>
        <row r="58">
          <cell r="B58" t="str">
            <v>Perno Ø  - A490 1 1/8'' x 4 1/2''</v>
          </cell>
        </row>
        <row r="59">
          <cell r="B59" t="str">
            <v xml:space="preserve">Plancha ASTM A36 4' x 8' x 1/2" </v>
          </cell>
        </row>
        <row r="60">
          <cell r="B60" t="str">
            <v xml:space="preserve">Plancha ASTM A36 4' x 8' x 1/4" </v>
          </cell>
        </row>
        <row r="61">
          <cell r="B61" t="str">
            <v xml:space="preserve">Plancha ASTM A36 4' x 8' x 3/32" </v>
          </cell>
        </row>
        <row r="62">
          <cell r="B62" t="str">
            <v>Movilización y Desmovilización</v>
          </cell>
        </row>
        <row r="63">
          <cell r="B63" t="str">
            <v>Grúa de Hidraulica 20 Ton</v>
          </cell>
        </row>
        <row r="64">
          <cell r="B64" t="str">
            <v>Maestro de Carpinteria Metalica</v>
          </cell>
        </row>
        <row r="65">
          <cell r="B65" t="str">
            <v>Operador de Grua</v>
          </cell>
        </row>
        <row r="66">
          <cell r="B66" t="str">
            <v>Soldadores - Estructuras Metalicas</v>
          </cell>
        </row>
        <row r="67">
          <cell r="B67" t="str">
            <v>Pintores - Estructura Metalica</v>
          </cell>
        </row>
        <row r="68">
          <cell r="B68" t="str">
            <v>Pistola Neumatica P/ Tornilleria</v>
          </cell>
        </row>
        <row r="69">
          <cell r="B69" t="str">
            <v xml:space="preserve">PPG AMERCOAT 235 Multi-Purpose Epoxy Haze Gray (Cub) </v>
          </cell>
        </row>
        <row r="70">
          <cell r="B70" t="str">
            <v xml:space="preserve">PPG PITT-HANE 35 High Gloss Urethane Gris Perla (Ga) </v>
          </cell>
        </row>
        <row r="71">
          <cell r="B71" t="str">
            <v>Compresor para Pintura</v>
          </cell>
        </row>
        <row r="72">
          <cell r="B72" t="str">
            <v>Acetileno</v>
          </cell>
        </row>
        <row r="73">
          <cell r="B73" t="str">
            <v>Oxigeno</v>
          </cell>
        </row>
        <row r="74">
          <cell r="B74" t="str">
            <v xml:space="preserve">Plancha ASTM A36 4' x 8' x 1/2" </v>
          </cell>
        </row>
        <row r="75">
          <cell r="B75" t="str">
            <v xml:space="preserve">Plancha ASTM A36 4' x 8' x 1/4" </v>
          </cell>
        </row>
        <row r="76">
          <cell r="B76" t="str">
            <v xml:space="preserve">Plancha ASTM A36 4' x 8' x 3/32" 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General"/>
      <sheetName val="Resumen Edificio"/>
      <sheetName val="Cimiento"/>
      <sheetName val="Losas y frisos"/>
      <sheetName val="Losas"/>
      <sheetName val="frisos"/>
      <sheetName val="vigas"/>
      <sheetName val="radier"/>
      <sheetName val="muros edif"/>
      <sheetName val="muros pantalla"/>
      <sheetName val="concreto simple pantalla"/>
      <sheetName val="fierro estimado"/>
      <sheetName val="JHH"/>
      <sheetName val="Metrados"/>
      <sheetName val="Form P3"/>
      <sheetName val="Trenes"/>
      <sheetName val="Precios"/>
      <sheetName val="File Links"/>
      <sheetName val="Labor FD1"/>
      <sheetName val="ANALPRECIO"/>
      <sheetName val="Datos-No imprimir"/>
      <sheetName val="실행내역서 "/>
      <sheetName val="presupuesto"/>
      <sheetName val="RESUMEN"/>
      <sheetName val="Final(1)summary"/>
      <sheetName val="Fab. 15"/>
      <sheetName val="Misc"/>
      <sheetName val="EFI"/>
      <sheetName val="Resumen_General"/>
      <sheetName val="Resumen_Edificio"/>
      <sheetName val="Losas_y_frisos"/>
      <sheetName val="muros_edif"/>
      <sheetName val="muros_pantalla"/>
      <sheetName val="concreto_simple_pantalla"/>
      <sheetName val="fierro_estimado"/>
      <sheetName val="Form_P3"/>
      <sheetName val="Resumen_General1"/>
      <sheetName val="Resumen_Edificio1"/>
      <sheetName val="Losas_y_frisos1"/>
      <sheetName val="muros_edif1"/>
      <sheetName val="muros_pantalla1"/>
      <sheetName val="concreto_simple_pantalla1"/>
      <sheetName val="fierro_estimado1"/>
      <sheetName val="Form_P31"/>
      <sheetName val="File_Links"/>
      <sheetName val="Labor_FD1"/>
      <sheetName val="Datos-No_imprimir"/>
      <sheetName val="RelInsumos"/>
      <sheetName val="Tabla"/>
      <sheetName val="VALORIZACION 10"/>
      <sheetName val="DATOS"/>
      <sheetName val="CPV_MGMG"/>
      <sheetName val="Bloomberg"/>
      <sheetName val="Milestones&amp;Weights"/>
      <sheetName val="GRAFICOS BSC paco"/>
      <sheetName val="resoc"/>
      <sheetName val="recursos"/>
      <sheetName val="Quantity"/>
      <sheetName val="Bid Summary"/>
      <sheetName val="PER,COM.PRO.ADI1"/>
      <sheetName val="Resumen_General2"/>
      <sheetName val="Resumen_Edificio2"/>
      <sheetName val="Losas_y_frisos2"/>
      <sheetName val="muros_edif2"/>
      <sheetName val="muros_pantalla2"/>
      <sheetName val="concreto_simple_pantalla2"/>
      <sheetName val="fierro_estimado2"/>
      <sheetName val="Form_P32"/>
      <sheetName val="File_Links1"/>
      <sheetName val="Labor_FD11"/>
      <sheetName val="Datos-No_imprimir1"/>
      <sheetName val="실행내역서_"/>
      <sheetName val="Fab__15"/>
      <sheetName val="VALORIZACION_10"/>
      <sheetName val="GRAFICOS_BSC_paco"/>
      <sheetName val="Bid_Summary"/>
      <sheetName val="Resumen_General3"/>
      <sheetName val="Resumen_Edificio3"/>
      <sheetName val="Losas_y_frisos3"/>
      <sheetName val="muros_edif3"/>
      <sheetName val="muros_pantalla3"/>
      <sheetName val="concreto_simple_pantalla3"/>
      <sheetName val="fierro_estimado3"/>
      <sheetName val="Form_P33"/>
      <sheetName val="File_Links2"/>
      <sheetName val="Labor_FD12"/>
      <sheetName val="Datos-No_imprimir2"/>
      <sheetName val="실행내역서_1"/>
      <sheetName val="Fab__151"/>
      <sheetName val="VALORIZACION_101"/>
      <sheetName val="GRAFICOS_BSC_paco1"/>
      <sheetName val="Bid_Summary1"/>
      <sheetName val="Resumen_General4"/>
      <sheetName val="Resumen_Edificio4"/>
      <sheetName val="Losas_y_frisos4"/>
      <sheetName val="muros_edif4"/>
      <sheetName val="muros_pantalla4"/>
      <sheetName val="concreto_simple_pantalla4"/>
      <sheetName val="fierro_estimado4"/>
      <sheetName val="Form_P34"/>
      <sheetName val="File_Links3"/>
      <sheetName val="Labor_FD13"/>
      <sheetName val="Datos-No_imprimir3"/>
      <sheetName val="실행내역서_2"/>
      <sheetName val="Fab__152"/>
      <sheetName val="VALORIZACION_102"/>
      <sheetName val="GRAFICOS_BSC_paco2"/>
      <sheetName val="Bid_Summary2"/>
      <sheetName val="Resumen_General5"/>
      <sheetName val="Resumen_Edificio5"/>
      <sheetName val="Losas_y_frisos5"/>
      <sheetName val="muros_edif5"/>
      <sheetName val="muros_pantalla5"/>
      <sheetName val="concreto_simple_pantalla5"/>
      <sheetName val="fierro_estimado5"/>
      <sheetName val="Form_P35"/>
      <sheetName val="File_Links4"/>
      <sheetName val="Labor_FD14"/>
      <sheetName val="Datos-No_imprimir4"/>
      <sheetName val="실행내역서_3"/>
      <sheetName val="Fab__153"/>
      <sheetName val="VALORIZACION_103"/>
      <sheetName val="GRAFICOS_BSC_paco3"/>
      <sheetName val="Bid_Summary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(2)"/>
      <sheetName val="SubCon"/>
      <sheetName val="SubCon (2)"/>
      <sheetName val="Hoja2"/>
      <sheetName val="PRESUPUESTO MUROS ALIGERADOS ED"/>
    </sheetNames>
    <sheetDataSet>
      <sheetData sheetId="0"/>
      <sheetData sheetId="1">
        <row r="18">
          <cell r="G18">
            <v>23.843374223197152</v>
          </cell>
        </row>
        <row r="23">
          <cell r="G23">
            <v>13.896925842442668</v>
          </cell>
        </row>
      </sheetData>
      <sheetData sheetId="2">
        <row r="18">
          <cell r="G18">
            <v>10.461333333333334</v>
          </cell>
        </row>
      </sheetData>
      <sheetData sheetId="3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urel(OBINSA)"/>
      <sheetName val="Pres."/>
      <sheetName val="med.mov.de tierras"/>
      <sheetName val="Hoja1"/>
      <sheetName val="Presupuesto"/>
    </sheetNames>
    <sheetDataSet>
      <sheetData sheetId="0">
        <row r="107">
          <cell r="H107">
            <v>8351734.1800199989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Presentacion "/>
      <sheetName val="Cubicación"/>
      <sheetName val="Resumen"/>
      <sheetName val="Flujograma 2"/>
      <sheetName val="Pago Cubicaciones"/>
    </sheetNames>
    <sheetDataSet>
      <sheetData sheetId="0" refreshError="1"/>
      <sheetData sheetId="1">
        <row r="138">
          <cell r="P138">
            <v>91254.508800000011</v>
          </cell>
        </row>
        <row r="269">
          <cell r="P269">
            <v>88180.369600000005</v>
          </cell>
        </row>
        <row r="401">
          <cell r="P401">
            <v>66039.507599999997</v>
          </cell>
        </row>
        <row r="535">
          <cell r="P535">
            <v>67281.496400000004</v>
          </cell>
        </row>
        <row r="653">
          <cell r="P653">
            <v>73941.508800000011</v>
          </cell>
        </row>
        <row r="768">
          <cell r="P768">
            <v>86583.652799999996</v>
          </cell>
        </row>
        <row r="883">
          <cell r="P883">
            <v>101637.17000000001</v>
          </cell>
        </row>
        <row r="998">
          <cell r="P998">
            <v>73941.508800000011</v>
          </cell>
        </row>
        <row r="1113">
          <cell r="P1113">
            <v>73941.508800000011</v>
          </cell>
        </row>
        <row r="1231">
          <cell r="P1231">
            <v>74255.358400000012</v>
          </cell>
        </row>
        <row r="1346">
          <cell r="P1346">
            <v>74993.118400000007</v>
          </cell>
        </row>
        <row r="1461">
          <cell r="P1461">
            <v>74993.118400000007</v>
          </cell>
        </row>
        <row r="1576">
          <cell r="P1576">
            <v>65108.816400000003</v>
          </cell>
        </row>
        <row r="1690">
          <cell r="P1690">
            <v>74255.358400000012</v>
          </cell>
        </row>
        <row r="1805">
          <cell r="P1805">
            <v>66975.940800000011</v>
          </cell>
        </row>
        <row r="1920">
          <cell r="P1920">
            <v>74255.358400000012</v>
          </cell>
        </row>
        <row r="2037">
          <cell r="P2037">
            <v>102212.40239999999</v>
          </cell>
        </row>
        <row r="2150">
          <cell r="P2150">
            <v>137598.35320000001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 MOGOLLON"/>
      <sheetName val="Paisajismo"/>
      <sheetName val="VigAmarre NP20X20"/>
      <sheetName val="3.02 ZCol"/>
      <sheetName val="3.01 ZMuros"/>
      <sheetName val="Losa Convencio"/>
      <sheetName val=" Columnas "/>
      <sheetName val=" Piso marqusina"/>
      <sheetName val="Hoja1"/>
      <sheetName val="I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ntrol presup"/>
      <sheetName val="c1 Hospital Guerra"/>
      <sheetName val="c2 hospital Guerra"/>
      <sheetName val="c1 San Isidro"/>
      <sheetName val="c3 hospital Guerra"/>
      <sheetName val="reporte adicionales"/>
      <sheetName val="CIERRE CONTRAT"/>
      <sheetName val="C4 hospital Guerra"/>
      <sheetName val="c2 San Isidro"/>
      <sheetName val="Hoja1"/>
      <sheetName val="Hoja2"/>
      <sheetName val="ZMuros"/>
      <sheetName val="ZCol"/>
      <sheetName val="Losa convencional"/>
      <sheetName val="Hoja4"/>
      <sheetName val="Hoja3"/>
      <sheetName val="3.02 ZCol"/>
      <sheetName val="3.01 ZMu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2">
          <cell r="D22">
            <v>10551.33</v>
          </cell>
        </row>
      </sheetData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STO DGO"/>
      <sheetName val="PRES. BOCA NUEVA"/>
      <sheetName val="CONTRARO SEÑALIZACIONES"/>
      <sheetName val="Senalizacion"/>
      <sheetName val="A"/>
      <sheetName val="ANALISIS_STO_DGO"/>
      <sheetName val="PRES__BOCA_NUEVA"/>
      <sheetName val="CONTRARO_SEÑALIZACIONES"/>
      <sheetName val="ANALISIS_STO_DGO1"/>
      <sheetName val="PRES__BOCA_NUEVA1"/>
      <sheetName val="CONTRARO_SEÑALIZACIONES1"/>
      <sheetName val="Presup"/>
      <sheetName val="EDIFICIO COUNTERS"/>
      <sheetName val="Presup.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46W9_Cuadro_de_costos"/>
      <sheetName val="46W9_ASPECTOS_ELECTRICOS"/>
      <sheetName val="46W9_OBRAS_CIVILES"/>
      <sheetName val="46W9_Costo_directos"/>
      <sheetName val="46W9_Resumen_Costos"/>
      <sheetName val="#¡REF"/>
      <sheetName val="A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NO"/>
      <sheetName val="Pres. no"/>
      <sheetName val="Analisis"/>
      <sheetName val="Pres no1"/>
      <sheetName val="Pres  ok"/>
      <sheetName val="Ins"/>
      <sheetName val="Análisis"/>
      <sheetName val="ZCol"/>
      <sheetName val="Pres. Adic.Y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Villas"/>
      <sheetName val="Piscina"/>
      <sheetName val="Análisis"/>
      <sheetName val="Palapas"/>
      <sheetName val="Presentación"/>
      <sheetName val="Pres. no"/>
    </sheetNames>
    <sheetDataSet>
      <sheetData sheetId="0">
        <row r="80">
          <cell r="E80">
            <v>44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Villas"/>
      <sheetName val="Piscina"/>
      <sheetName val="Análisis"/>
      <sheetName val="Palapas"/>
      <sheetName val="Presentación"/>
    </sheetNames>
    <sheetDataSet>
      <sheetData sheetId="0">
        <row r="80">
          <cell r="E80">
            <v>44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. malla parque superado"/>
      <sheetName val="PartidasBase"/>
      <sheetName val="APUBASE"/>
      <sheetName val="APUPRES"/>
      <sheetName val="MO"/>
      <sheetName val="Mat"/>
      <sheetName val="Equip"/>
      <sheetName val="listado materiales OCTUBRE (2)"/>
      <sheetName val="Análisis de Costos (2)"/>
      <sheetName val="replanteo (2)"/>
      <sheetName val="MANO DE OBRA"/>
      <sheetName val="tarifa equipo "/>
      <sheetName val="presupuesto malla ciclonica"/>
      <sheetName val="presupuesto malla ciclonica (2)"/>
      <sheetName val="RESUMEN"/>
      <sheetName val="Analisis de Costos"/>
    </sheetNames>
    <sheetDataSet>
      <sheetData sheetId="0"/>
      <sheetData sheetId="1"/>
      <sheetData sheetId="2"/>
      <sheetData sheetId="3"/>
      <sheetData sheetId="4">
        <row r="3">
          <cell r="A3" t="str">
            <v>ANÁLISIS DE PRECIOS UNITARIOS</v>
          </cell>
        </row>
        <row r="5">
          <cell r="A5" t="str">
            <v>Obra:</v>
          </cell>
          <cell r="B5" t="str">
            <v>Presupuesto Terminacion Centro De Atencion Primaria Los Memizos, Nagua, Prov. Maria Trinidad Sanchez</v>
          </cell>
        </row>
        <row r="7">
          <cell r="A7">
            <v>1.01</v>
          </cell>
          <cell r="B7" t="str">
            <v>Limpieza General Del Área De Trabajo</v>
          </cell>
          <cell r="G7">
            <v>0</v>
          </cell>
          <cell r="H7">
            <v>7722.15</v>
          </cell>
        </row>
        <row r="8">
          <cell r="A8" t="str">
            <v>Code</v>
          </cell>
          <cell r="B8" t="str">
            <v>Concepto</v>
          </cell>
          <cell r="C8" t="str">
            <v>Cantidad</v>
          </cell>
          <cell r="D8" t="str">
            <v>ud.</v>
          </cell>
          <cell r="E8" t="str">
            <v>Rend.</v>
          </cell>
          <cell r="F8" t="str">
            <v>P.U. + ITBIS
(RD$)</v>
          </cell>
          <cell r="G8" t="str">
            <v>Total ITBIS
(RD$)</v>
          </cell>
          <cell r="H8" t="str">
            <v>Subtotal
(RD$)</v>
          </cell>
        </row>
        <row r="10">
          <cell r="B10" t="str">
            <v>Mano de Obra</v>
          </cell>
          <cell r="G10">
            <v>0</v>
          </cell>
          <cell r="H10">
            <v>7354.43</v>
          </cell>
        </row>
        <row r="11">
          <cell r="A11" t="str">
            <v>W0200</v>
          </cell>
          <cell r="B11" t="str">
            <v>Trabajador No Calificado</v>
          </cell>
          <cell r="C11">
            <v>6</v>
          </cell>
          <cell r="D11" t="str">
            <v>día</v>
          </cell>
          <cell r="E11">
            <v>1</v>
          </cell>
          <cell r="F11">
            <v>1225.7375</v>
          </cell>
          <cell r="G11">
            <v>0</v>
          </cell>
          <cell r="H11">
            <v>7354.4249999999993</v>
          </cell>
        </row>
        <row r="12">
          <cell r="D12" t="str">
            <v/>
          </cell>
        </row>
        <row r="13">
          <cell r="B13" t="str">
            <v>Materiales</v>
          </cell>
          <cell r="D13" t="str">
            <v/>
          </cell>
          <cell r="G13">
            <v>0</v>
          </cell>
          <cell r="H13">
            <v>367.72</v>
          </cell>
        </row>
        <row r="14">
          <cell r="A14" t="str">
            <v>%W0200</v>
          </cell>
          <cell r="B14" t="str">
            <v>Herramientas menores</v>
          </cell>
          <cell r="C14">
            <v>0.05</v>
          </cell>
          <cell r="D14" t="str">
            <v>%</v>
          </cell>
          <cell r="E14">
            <v>1</v>
          </cell>
          <cell r="F14">
            <v>7354.4249999999993</v>
          </cell>
          <cell r="G14">
            <v>0</v>
          </cell>
          <cell r="H14">
            <v>367.72125</v>
          </cell>
        </row>
        <row r="15">
          <cell r="D15" t="str">
            <v/>
          </cell>
        </row>
        <row r="16">
          <cell r="B16" t="str">
            <v>Transporte, Equipos y Otros</v>
          </cell>
          <cell r="D16" t="str">
            <v/>
          </cell>
          <cell r="G16">
            <v>0</v>
          </cell>
          <cell r="H16">
            <v>0</v>
          </cell>
        </row>
        <row r="17">
          <cell r="D17" t="str">
            <v/>
          </cell>
          <cell r="F17" t="str">
            <v/>
          </cell>
          <cell r="G17">
            <v>0</v>
          </cell>
          <cell r="H17">
            <v>0</v>
          </cell>
        </row>
        <row r="18">
          <cell r="D18" t="str">
            <v/>
          </cell>
        </row>
        <row r="19">
          <cell r="D19" t="str">
            <v/>
          </cell>
          <cell r="F19" t="str">
            <v>Suma RD$:</v>
          </cell>
          <cell r="G19">
            <v>0</v>
          </cell>
          <cell r="H19">
            <v>7722.15</v>
          </cell>
        </row>
        <row r="20">
          <cell r="D20" t="str">
            <v/>
          </cell>
        </row>
        <row r="21">
          <cell r="D21" t="str">
            <v/>
          </cell>
          <cell r="F21" t="str">
            <v>Total Partida:</v>
          </cell>
          <cell r="G21" t="str">
            <v>RD$ 7,722.15</v>
          </cell>
          <cell r="H21" t="str">
            <v>/ P.A.</v>
          </cell>
        </row>
        <row r="22">
          <cell r="D22" t="str">
            <v/>
          </cell>
        </row>
        <row r="23">
          <cell r="A23">
            <v>1.02</v>
          </cell>
          <cell r="B23" t="str">
            <v>Fumigación General Del Área</v>
          </cell>
          <cell r="G23">
            <v>1220.3399999999999</v>
          </cell>
          <cell r="H23">
            <v>6779.66</v>
          </cell>
        </row>
        <row r="24">
          <cell r="A24" t="str">
            <v>Code</v>
          </cell>
          <cell r="B24" t="str">
            <v>Concepto</v>
          </cell>
          <cell r="C24" t="str">
            <v>Cantidad</v>
          </cell>
          <cell r="D24" t="str">
            <v>ud.</v>
          </cell>
          <cell r="E24" t="str">
            <v>Rend.</v>
          </cell>
          <cell r="F24" t="str">
            <v>P.U. + ITBIS
(RD$)</v>
          </cell>
          <cell r="G24" t="str">
            <v>Total ITBIS
(RD$)</v>
          </cell>
          <cell r="H24" t="str">
            <v>Subtotal
(RD$)</v>
          </cell>
        </row>
        <row r="26">
          <cell r="B26" t="str">
            <v>Mano de Obra</v>
          </cell>
          <cell r="G26">
            <v>1220.3399999999999</v>
          </cell>
          <cell r="H26">
            <v>6779.66</v>
          </cell>
        </row>
        <row r="27">
          <cell r="A27" t="str">
            <v>W0100</v>
          </cell>
          <cell r="B27" t="str">
            <v>Fumigación</v>
          </cell>
          <cell r="C27">
            <v>1</v>
          </cell>
          <cell r="D27" t="str">
            <v>p.a</v>
          </cell>
          <cell r="E27">
            <v>1</v>
          </cell>
          <cell r="F27">
            <v>8000.0000000000009</v>
          </cell>
          <cell r="G27">
            <v>1220.3389830508474</v>
          </cell>
          <cell r="H27">
            <v>6779.6610169491532</v>
          </cell>
        </row>
        <row r="29">
          <cell r="B29" t="str">
            <v>Materiales</v>
          </cell>
          <cell r="G29">
            <v>0</v>
          </cell>
          <cell r="H29">
            <v>0</v>
          </cell>
        </row>
        <row r="30">
          <cell r="D30" t="str">
            <v/>
          </cell>
          <cell r="F30" t="str">
            <v/>
          </cell>
          <cell r="G30">
            <v>0</v>
          </cell>
          <cell r="H30">
            <v>0</v>
          </cell>
        </row>
        <row r="32">
          <cell r="B32" t="str">
            <v>Transporte, Equipos y Otros</v>
          </cell>
          <cell r="G32">
            <v>0</v>
          </cell>
          <cell r="H32">
            <v>0</v>
          </cell>
        </row>
        <row r="33">
          <cell r="D33" t="str">
            <v/>
          </cell>
          <cell r="F33" t="str">
            <v/>
          </cell>
          <cell r="G33">
            <v>0</v>
          </cell>
          <cell r="H33">
            <v>0</v>
          </cell>
        </row>
        <row r="35">
          <cell r="F35" t="str">
            <v>Suma RD$:</v>
          </cell>
          <cell r="G35">
            <v>1220.3399999999999</v>
          </cell>
          <cell r="H35">
            <v>6779.66</v>
          </cell>
        </row>
        <row r="37">
          <cell r="D37" t="str">
            <v/>
          </cell>
          <cell r="F37" t="str">
            <v>Total Partida:</v>
          </cell>
          <cell r="G37" t="str">
            <v>RD$ 8,000.00</v>
          </cell>
          <cell r="H37" t="str">
            <v>/ P.A.</v>
          </cell>
        </row>
        <row r="39">
          <cell r="A39">
            <v>2.0099999999999998</v>
          </cell>
          <cell r="B39" t="str">
            <v>Torta De Piso E = 0.12 M (Hay Malla Electrosoldada Existente)</v>
          </cell>
          <cell r="G39">
            <v>1425.57</v>
          </cell>
          <cell r="H39">
            <v>7919.82</v>
          </cell>
        </row>
        <row r="40">
          <cell r="A40" t="str">
            <v>Code</v>
          </cell>
          <cell r="B40" t="str">
            <v>Concepto</v>
          </cell>
          <cell r="C40" t="str">
            <v>Cantidad</v>
          </cell>
          <cell r="D40" t="str">
            <v>ud.</v>
          </cell>
          <cell r="E40" t="str">
            <v>Rend.</v>
          </cell>
          <cell r="F40" t="str">
            <v>P.U. + ITBIS
(RD$)</v>
          </cell>
          <cell r="G40" t="str">
            <v>Total ITBIS
(RD$)</v>
          </cell>
          <cell r="H40" t="str">
            <v>Subtotal
(RD$)</v>
          </cell>
        </row>
        <row r="42">
          <cell r="B42" t="str">
            <v>Mano de Obra</v>
          </cell>
          <cell r="G42">
            <v>0</v>
          </cell>
          <cell r="H42">
            <v>0</v>
          </cell>
        </row>
        <row r="43">
          <cell r="D43" t="str">
            <v/>
          </cell>
          <cell r="F43" t="str">
            <v/>
          </cell>
          <cell r="G43">
            <v>0</v>
          </cell>
          <cell r="H43">
            <v>0</v>
          </cell>
        </row>
        <row r="45">
          <cell r="B45" t="str">
            <v>Materiales</v>
          </cell>
          <cell r="G45">
            <v>1425.57</v>
          </cell>
          <cell r="H45">
            <v>7919.82</v>
          </cell>
        </row>
        <row r="46">
          <cell r="A46" t="str">
            <v>M0204</v>
          </cell>
          <cell r="B46" t="str">
            <v>Hormigón industrial 210 kg/cm2 (+5%)</v>
          </cell>
          <cell r="C46">
            <v>1.05</v>
          </cell>
          <cell r="D46" t="str">
            <v>m3</v>
          </cell>
          <cell r="E46">
            <v>1</v>
          </cell>
          <cell r="F46">
            <v>7200.0049152542379</v>
          </cell>
          <cell r="G46">
            <v>1153.2255</v>
          </cell>
          <cell r="H46">
            <v>6406.7796610169498</v>
          </cell>
        </row>
        <row r="47">
          <cell r="A47" t="str">
            <v>M0205</v>
          </cell>
          <cell r="B47" t="str">
            <v>Colocación y vaciado de hormigón</v>
          </cell>
          <cell r="C47">
            <v>1</v>
          </cell>
          <cell r="D47" t="str">
            <v>m3</v>
          </cell>
          <cell r="E47">
            <v>1</v>
          </cell>
          <cell r="F47">
            <v>1199.9991525423729</v>
          </cell>
          <cell r="G47">
            <v>183.05</v>
          </cell>
          <cell r="H47">
            <v>1016.949152542373</v>
          </cell>
        </row>
        <row r="48">
          <cell r="A48" t="str">
            <v>M0206</v>
          </cell>
          <cell r="B48" t="str">
            <v>Bomba</v>
          </cell>
          <cell r="C48">
            <v>1</v>
          </cell>
          <cell r="D48" t="str">
            <v>ud</v>
          </cell>
          <cell r="E48">
            <v>34.165714285714323</v>
          </cell>
          <cell r="F48">
            <v>20000.00254237288</v>
          </cell>
          <cell r="G48">
            <v>89.295659809332577</v>
          </cell>
          <cell r="H48">
            <v>496.08658553524856</v>
          </cell>
        </row>
        <row r="50">
          <cell r="B50" t="str">
            <v>Transporte, Equipos y Otros</v>
          </cell>
          <cell r="G50">
            <v>0</v>
          </cell>
          <cell r="H50">
            <v>0</v>
          </cell>
        </row>
        <row r="51">
          <cell r="D51" t="str">
            <v/>
          </cell>
          <cell r="F51" t="str">
            <v/>
          </cell>
          <cell r="G51">
            <v>0</v>
          </cell>
          <cell r="H51">
            <v>0</v>
          </cell>
        </row>
        <row r="53">
          <cell r="F53" t="str">
            <v>Suma RD$:</v>
          </cell>
          <cell r="G53">
            <v>1425.57</v>
          </cell>
          <cell r="H53">
            <v>7919.82</v>
          </cell>
        </row>
        <row r="55">
          <cell r="F55" t="str">
            <v>Total Partida:</v>
          </cell>
          <cell r="G55" t="str">
            <v>RD$ 9,345.39</v>
          </cell>
          <cell r="H55" t="str">
            <v>/ m³</v>
          </cell>
        </row>
        <row r="57">
          <cell r="A57">
            <v>2.0199999999999996</v>
          </cell>
          <cell r="B57" t="str">
            <v>Suministro E Instalación De Pisos De Porcelanato En Baños,(Porcelanato Doble Carga, Mate, Antideslizante 60X60, Color Gris.)</v>
          </cell>
          <cell r="G57">
            <v>535.54</v>
          </cell>
          <cell r="H57">
            <v>3847.15</v>
          </cell>
        </row>
        <row r="58">
          <cell r="A58" t="str">
            <v>Code</v>
          </cell>
          <cell r="B58" t="str">
            <v>Concepto</v>
          </cell>
          <cell r="C58" t="str">
            <v>Cantidad</v>
          </cell>
          <cell r="D58" t="str">
            <v>ud.</v>
          </cell>
          <cell r="E58" t="str">
            <v>Rend.</v>
          </cell>
          <cell r="F58" t="str">
            <v>P.U. + ITBIS
(RD$)</v>
          </cell>
          <cell r="G58" t="str">
            <v>Total ITBIS
(RD$)</v>
          </cell>
          <cell r="H58" t="str">
            <v>Subtotal
(RD$)</v>
          </cell>
        </row>
        <row r="60">
          <cell r="B60" t="str">
            <v>Mano de Obra</v>
          </cell>
          <cell r="G60">
            <v>0</v>
          </cell>
          <cell r="H60">
            <v>848.6</v>
          </cell>
        </row>
        <row r="61">
          <cell r="A61" t="str">
            <v>W0700</v>
          </cell>
          <cell r="B61" t="str">
            <v>Instalación piso de porcelanato</v>
          </cell>
          <cell r="C61">
            <v>1</v>
          </cell>
          <cell r="D61" t="str">
            <v>m2</v>
          </cell>
          <cell r="E61">
            <v>1</v>
          </cell>
          <cell r="F61">
            <v>848.6</v>
          </cell>
          <cell r="G61">
            <v>0</v>
          </cell>
          <cell r="H61">
            <v>848.6</v>
          </cell>
        </row>
        <row r="63">
          <cell r="B63" t="str">
            <v>Materiales</v>
          </cell>
          <cell r="G63">
            <v>522.20000000000005</v>
          </cell>
          <cell r="H63">
            <v>2924.4</v>
          </cell>
        </row>
        <row r="64">
          <cell r="A64" t="str">
            <v>M0401</v>
          </cell>
          <cell r="B64" t="str">
            <v>Porcelanato doble carga, mate, antideslizante 60x60, color gris (+20%)</v>
          </cell>
          <cell r="C64">
            <v>1.2</v>
          </cell>
          <cell r="D64" t="str">
            <v>caja</v>
          </cell>
          <cell r="E64">
            <v>1.44</v>
          </cell>
          <cell r="F64">
            <v>3500.0016949152546</v>
          </cell>
          <cell r="G64">
            <v>444.91666666666669</v>
          </cell>
          <cell r="H64">
            <v>2471.7514124293789</v>
          </cell>
        </row>
        <row r="65">
          <cell r="A65" t="str">
            <v>M0404</v>
          </cell>
          <cell r="B65" t="str">
            <v>Derretido Keracolor 25 lbs (+10%)</v>
          </cell>
          <cell r="C65">
            <v>0.1</v>
          </cell>
          <cell r="D65" t="str">
            <v>fda</v>
          </cell>
          <cell r="E65">
            <v>1</v>
          </cell>
          <cell r="F65">
            <v>1349.9977966101696</v>
          </cell>
          <cell r="G65">
            <v>20.593000000000004</v>
          </cell>
          <cell r="H65">
            <v>114.40677966101697</v>
          </cell>
        </row>
        <row r="66">
          <cell r="A66" t="str">
            <v>M0406</v>
          </cell>
          <cell r="B66" t="str">
            <v>Estopa</v>
          </cell>
          <cell r="C66">
            <v>0.05</v>
          </cell>
          <cell r="D66" t="str">
            <v>lb</v>
          </cell>
          <cell r="E66">
            <v>1</v>
          </cell>
          <cell r="F66">
            <v>110.00033898305085</v>
          </cell>
          <cell r="G66">
            <v>0.83900000000000008</v>
          </cell>
          <cell r="H66">
            <v>4.6610169491525424</v>
          </cell>
        </row>
        <row r="67">
          <cell r="A67" t="str">
            <v>M0407</v>
          </cell>
          <cell r="B67" t="str">
            <v>Corte de Chazos Porcelanato</v>
          </cell>
          <cell r="C67">
            <v>2.5</v>
          </cell>
          <cell r="D67" t="str">
            <v>ud</v>
          </cell>
          <cell r="E67">
            <v>1</v>
          </cell>
          <cell r="F67">
            <v>79.996610169491532</v>
          </cell>
          <cell r="G67">
            <v>30.5</v>
          </cell>
          <cell r="H67">
            <v>169.49152542372883</v>
          </cell>
        </row>
        <row r="68">
          <cell r="A68" t="str">
            <v>1-2</v>
          </cell>
          <cell r="B68" t="str">
            <v>Mortero 1:10 (+10%)</v>
          </cell>
          <cell r="C68">
            <v>3.465E-2</v>
          </cell>
          <cell r="D68" t="str">
            <v>m³</v>
          </cell>
          <cell r="E68">
            <v>1</v>
          </cell>
          <cell r="F68">
            <v>5467.0300000000007</v>
          </cell>
          <cell r="G68">
            <v>25.346821500000001</v>
          </cell>
          <cell r="H68">
            <v>164.08576800000003</v>
          </cell>
        </row>
        <row r="70">
          <cell r="B70" t="str">
            <v>Transporte, Equipos y Otros</v>
          </cell>
          <cell r="G70">
            <v>13.35</v>
          </cell>
          <cell r="H70">
            <v>74.150000000000006</v>
          </cell>
        </row>
        <row r="71">
          <cell r="A71" t="str">
            <v>%M0401</v>
          </cell>
          <cell r="B71" t="str">
            <v xml:space="preserve">Transporte porcelanato M1764 </v>
          </cell>
          <cell r="C71">
            <v>0.03</v>
          </cell>
          <cell r="D71" t="str">
            <v>%</v>
          </cell>
          <cell r="E71">
            <v>1</v>
          </cell>
          <cell r="F71">
            <v>2916.6680790960454</v>
          </cell>
          <cell r="G71">
            <v>13.3475</v>
          </cell>
          <cell r="H71">
            <v>74.152542372881371</v>
          </cell>
        </row>
        <row r="73">
          <cell r="F73" t="str">
            <v>Suma RD$:</v>
          </cell>
          <cell r="G73">
            <v>535.54</v>
          </cell>
          <cell r="H73">
            <v>3847.15</v>
          </cell>
        </row>
        <row r="75">
          <cell r="D75" t="str">
            <v/>
          </cell>
          <cell r="F75" t="str">
            <v>Total Partida:</v>
          </cell>
          <cell r="G75" t="str">
            <v>RD$ 4,382.69</v>
          </cell>
          <cell r="H75" t="str">
            <v>/ m²</v>
          </cell>
        </row>
        <row r="77">
          <cell r="A77">
            <v>2.0299999999999994</v>
          </cell>
          <cell r="B77" t="str">
            <v>Suministro E Instalación De Pisos De Porcelanato, (Porcelanato Doble Carga, Esmaltado, Brillante 60X60, Color Gris)</v>
          </cell>
          <cell r="G77">
            <v>443.89</v>
          </cell>
          <cell r="H77">
            <v>3337.97</v>
          </cell>
        </row>
        <row r="78">
          <cell r="A78" t="str">
            <v>Code</v>
          </cell>
          <cell r="B78" t="str">
            <v>Concepto</v>
          </cell>
          <cell r="C78" t="str">
            <v>Cantidad</v>
          </cell>
          <cell r="D78" t="str">
            <v>ud.</v>
          </cell>
          <cell r="E78" t="str">
            <v>Rend.</v>
          </cell>
          <cell r="F78" t="str">
            <v>P.U. + ITBIS
(RD$)</v>
          </cell>
          <cell r="G78" t="str">
            <v>Total ITBIS
(RD$)</v>
          </cell>
          <cell r="H78" t="str">
            <v>Subtotal
(RD$)</v>
          </cell>
        </row>
        <row r="80">
          <cell r="B80" t="str">
            <v>Mano de Obra</v>
          </cell>
          <cell r="G80">
            <v>0</v>
          </cell>
          <cell r="H80">
            <v>848.6</v>
          </cell>
        </row>
        <row r="81">
          <cell r="A81" t="str">
            <v>W0700</v>
          </cell>
          <cell r="B81" t="str">
            <v>Instalación piso de porcelanato</v>
          </cell>
          <cell r="C81">
            <v>1</v>
          </cell>
          <cell r="D81" t="str">
            <v>m2</v>
          </cell>
          <cell r="E81">
            <v>1</v>
          </cell>
          <cell r="F81">
            <v>848.6</v>
          </cell>
          <cell r="G81">
            <v>0</v>
          </cell>
          <cell r="H81">
            <v>848.6</v>
          </cell>
        </row>
        <row r="83">
          <cell r="B83" t="str">
            <v>Materiales</v>
          </cell>
          <cell r="G83">
            <v>433.21</v>
          </cell>
          <cell r="H83">
            <v>2430.0500000000002</v>
          </cell>
        </row>
        <row r="84">
          <cell r="A84" t="str">
            <v>M0400</v>
          </cell>
          <cell r="B84" t="str">
            <v>Porcelanato doble carga, esmaltado, brillante 60x60, color gris (+20%)</v>
          </cell>
          <cell r="C84">
            <v>1.2</v>
          </cell>
          <cell r="D84" t="str">
            <v>caja</v>
          </cell>
          <cell r="E84">
            <v>1.44</v>
          </cell>
          <cell r="F84">
            <v>2800.0013559322033</v>
          </cell>
          <cell r="G84">
            <v>355.93333333333334</v>
          </cell>
          <cell r="H84">
            <v>1977.4011299435028</v>
          </cell>
        </row>
        <row r="85">
          <cell r="A85" t="str">
            <v>M0404</v>
          </cell>
          <cell r="B85" t="str">
            <v>Derretido Keracolor 25 lbs (+10%)</v>
          </cell>
          <cell r="C85">
            <v>0.1</v>
          </cell>
          <cell r="D85" t="str">
            <v>fda</v>
          </cell>
          <cell r="E85">
            <v>1</v>
          </cell>
          <cell r="F85">
            <v>1349.9977966101696</v>
          </cell>
          <cell r="G85">
            <v>20.593000000000004</v>
          </cell>
          <cell r="H85">
            <v>114.40677966101697</v>
          </cell>
        </row>
        <row r="86">
          <cell r="A86" t="str">
            <v>M0406</v>
          </cell>
          <cell r="B86" t="str">
            <v>Estopa</v>
          </cell>
          <cell r="C86">
            <v>0.05</v>
          </cell>
          <cell r="D86" t="str">
            <v>lb</v>
          </cell>
          <cell r="E86">
            <v>1</v>
          </cell>
          <cell r="F86">
            <v>110.00033898305085</v>
          </cell>
          <cell r="G86">
            <v>0.83900000000000008</v>
          </cell>
          <cell r="H86">
            <v>4.6610169491525424</v>
          </cell>
        </row>
        <row r="87">
          <cell r="A87" t="str">
            <v>M0407</v>
          </cell>
          <cell r="B87" t="str">
            <v>Corte de Chazos Porcelanato</v>
          </cell>
          <cell r="C87">
            <v>2.5</v>
          </cell>
          <cell r="D87" t="str">
            <v>ud</v>
          </cell>
          <cell r="E87">
            <v>1</v>
          </cell>
          <cell r="F87">
            <v>79.996610169491532</v>
          </cell>
          <cell r="G87">
            <v>30.5</v>
          </cell>
          <cell r="H87">
            <v>169.49152542372883</v>
          </cell>
        </row>
        <row r="88">
          <cell r="A88" t="str">
            <v>1-2</v>
          </cell>
          <cell r="B88" t="str">
            <v>Mortero 1:10 (+10%)</v>
          </cell>
          <cell r="C88">
            <v>3.465E-2</v>
          </cell>
          <cell r="D88" t="str">
            <v>m³</v>
          </cell>
          <cell r="E88">
            <v>1</v>
          </cell>
          <cell r="F88">
            <v>5467.0300000000007</v>
          </cell>
          <cell r="G88">
            <v>25.346821500000001</v>
          </cell>
          <cell r="H88">
            <v>164.08576800000003</v>
          </cell>
        </row>
        <row r="90">
          <cell r="B90" t="str">
            <v>Transporte, Equipos y Otros</v>
          </cell>
          <cell r="G90">
            <v>10.68</v>
          </cell>
          <cell r="H90">
            <v>59.32</v>
          </cell>
        </row>
        <row r="91">
          <cell r="A91" t="str">
            <v>%M0400</v>
          </cell>
          <cell r="B91" t="str">
            <v xml:space="preserve">Transporte porcelanato M1764 </v>
          </cell>
          <cell r="C91">
            <v>0.03</v>
          </cell>
          <cell r="D91" t="str">
            <v>%</v>
          </cell>
          <cell r="E91">
            <v>1</v>
          </cell>
          <cell r="F91">
            <v>2333.3344632768362</v>
          </cell>
          <cell r="G91">
            <v>10.677999999999999</v>
          </cell>
          <cell r="H91">
            <v>59.322033898305079</v>
          </cell>
        </row>
        <row r="93">
          <cell r="F93" t="str">
            <v>Suma RD$:</v>
          </cell>
          <cell r="G93">
            <v>443.89</v>
          </cell>
          <cell r="H93">
            <v>3337.97</v>
          </cell>
        </row>
        <row r="95">
          <cell r="D95" t="str">
            <v/>
          </cell>
          <cell r="F95" t="str">
            <v>Total Partida:</v>
          </cell>
          <cell r="G95" t="str">
            <v>RD$ 3,781.86</v>
          </cell>
          <cell r="H95" t="str">
            <v>/ m²</v>
          </cell>
        </row>
        <row r="97">
          <cell r="A97">
            <v>3.01</v>
          </cell>
          <cell r="B97" t="str">
            <v>Suministro Y Colocacion De Tapa De Aluminio Fundido  Para Cisterna De 24" X 24"</v>
          </cell>
          <cell r="G97">
            <v>488.14</v>
          </cell>
          <cell r="H97">
            <v>2711.86</v>
          </cell>
        </row>
        <row r="98">
          <cell r="A98" t="str">
            <v>Code</v>
          </cell>
          <cell r="B98" t="str">
            <v>Concepto</v>
          </cell>
          <cell r="C98" t="str">
            <v>Cantidad</v>
          </cell>
          <cell r="D98" t="str">
            <v>ud.</v>
          </cell>
          <cell r="E98" t="str">
            <v>Rend.</v>
          </cell>
          <cell r="F98" t="str">
            <v>P.U. + ITBIS
(RD$)</v>
          </cell>
          <cell r="G98" t="str">
            <v>Total ITBIS
(RD$)</v>
          </cell>
          <cell r="H98" t="str">
            <v>Subtotal
(RD$)</v>
          </cell>
        </row>
        <row r="100">
          <cell r="B100" t="str">
            <v>Mano de Obra</v>
          </cell>
          <cell r="G100">
            <v>0</v>
          </cell>
          <cell r="H100">
            <v>0</v>
          </cell>
        </row>
        <row r="101">
          <cell r="D101" t="str">
            <v/>
          </cell>
          <cell r="F101" t="str">
            <v/>
          </cell>
          <cell r="G101">
            <v>0</v>
          </cell>
          <cell r="H101">
            <v>0</v>
          </cell>
        </row>
        <row r="103">
          <cell r="B103" t="str">
            <v>Materiales</v>
          </cell>
          <cell r="G103">
            <v>488.14</v>
          </cell>
          <cell r="H103">
            <v>2711.86</v>
          </cell>
        </row>
        <row r="104">
          <cell r="A104" t="str">
            <v>M0600</v>
          </cell>
          <cell r="B104" t="str">
            <v>Tapa de aluminio para cisterna 24x24</v>
          </cell>
          <cell r="C104">
            <v>1</v>
          </cell>
          <cell r="D104" t="str">
            <v>ud</v>
          </cell>
          <cell r="E104">
            <v>1</v>
          </cell>
          <cell r="F104">
            <v>3200.0044067796612</v>
          </cell>
          <cell r="G104">
            <v>488.14</v>
          </cell>
          <cell r="H104">
            <v>2711.8644067796613</v>
          </cell>
        </row>
        <row r="106">
          <cell r="B106" t="str">
            <v>Transporte, Equipos y Otros</v>
          </cell>
          <cell r="G106">
            <v>0</v>
          </cell>
          <cell r="H106">
            <v>0</v>
          </cell>
        </row>
        <row r="107">
          <cell r="D107" t="str">
            <v/>
          </cell>
          <cell r="F107" t="str">
            <v/>
          </cell>
          <cell r="G107">
            <v>0</v>
          </cell>
          <cell r="H107">
            <v>0</v>
          </cell>
        </row>
        <row r="109">
          <cell r="F109" t="str">
            <v>Suma RD$:</v>
          </cell>
          <cell r="G109">
            <v>488.14</v>
          </cell>
          <cell r="H109">
            <v>2711.86</v>
          </cell>
        </row>
        <row r="111">
          <cell r="D111" t="str">
            <v/>
          </cell>
          <cell r="F111" t="str">
            <v>Total Partida:</v>
          </cell>
          <cell r="G111" t="str">
            <v>RD$ 3,200.00</v>
          </cell>
          <cell r="H111" t="str">
            <v>/ ud</v>
          </cell>
        </row>
        <row r="113">
          <cell r="A113">
            <v>3.0199999999999996</v>
          </cell>
          <cell r="B113" t="str">
            <v>Terminación De Trampa De Grasa (1.20 X 1.00 X 1.25)M (Fraguache, Pañete, Zabaletas, Tapa, Tuberia Y Codo)</v>
          </cell>
          <cell r="G113">
            <v>67.33</v>
          </cell>
          <cell r="H113">
            <v>1387.73</v>
          </cell>
        </row>
        <row r="114">
          <cell r="A114" t="str">
            <v>Code</v>
          </cell>
          <cell r="B114" t="str">
            <v>Concepto</v>
          </cell>
          <cell r="C114" t="str">
            <v>Cantidad</v>
          </cell>
          <cell r="D114" t="str">
            <v>ud.</v>
          </cell>
          <cell r="E114" t="str">
            <v>Rend.</v>
          </cell>
          <cell r="F114" t="str">
            <v>P.U. + ITBIS
(RD$)</v>
          </cell>
          <cell r="G114" t="str">
            <v>Total ITBIS
(RD$)</v>
          </cell>
          <cell r="H114" t="str">
            <v>Subtotal
(RD$)</v>
          </cell>
        </row>
        <row r="116">
          <cell r="B116" t="str">
            <v>Mano de Obra</v>
          </cell>
          <cell r="G116">
            <v>0</v>
          </cell>
          <cell r="H116">
            <v>967.77</v>
          </cell>
        </row>
        <row r="117">
          <cell r="A117" t="str">
            <v>W0703</v>
          </cell>
          <cell r="B117" t="str">
            <v>MO pañete</v>
          </cell>
          <cell r="C117">
            <v>4.1399999999999997</v>
          </cell>
          <cell r="D117" t="str">
            <v>m2</v>
          </cell>
          <cell r="E117">
            <v>1</v>
          </cell>
          <cell r="F117">
            <v>233.76</v>
          </cell>
          <cell r="G117">
            <v>0</v>
          </cell>
          <cell r="H117">
            <v>967.76639999999986</v>
          </cell>
        </row>
        <row r="119">
          <cell r="B119" t="str">
            <v>Materiales</v>
          </cell>
          <cell r="G119">
            <v>67.33</v>
          </cell>
          <cell r="H119">
            <v>419.96</v>
          </cell>
        </row>
        <row r="120">
          <cell r="A120" t="str">
            <v>1-1</v>
          </cell>
          <cell r="B120" t="str">
            <v>Mortero 1:3 arena fina (+10%)</v>
          </cell>
          <cell r="C120">
            <v>6.8309999999999996E-2</v>
          </cell>
          <cell r="D120" t="str">
            <v>m³</v>
          </cell>
          <cell r="E120">
            <v>1</v>
          </cell>
          <cell r="F120">
            <v>7133.48</v>
          </cell>
          <cell r="G120">
            <v>67.32770219999999</v>
          </cell>
          <cell r="H120">
            <v>419.96031659999994</v>
          </cell>
        </row>
        <row r="122">
          <cell r="B122" t="str">
            <v>Transporte, Equipos y Otros</v>
          </cell>
          <cell r="G122">
            <v>0</v>
          </cell>
          <cell r="H122">
            <v>0</v>
          </cell>
        </row>
        <row r="123">
          <cell r="D123" t="str">
            <v/>
          </cell>
          <cell r="F123" t="str">
            <v/>
          </cell>
          <cell r="G123">
            <v>0</v>
          </cell>
          <cell r="H123">
            <v>0</v>
          </cell>
        </row>
        <row r="125">
          <cell r="F125" t="str">
            <v>Suma RD$:</v>
          </cell>
          <cell r="G125">
            <v>67.33</v>
          </cell>
          <cell r="H125">
            <v>1387.73</v>
          </cell>
        </row>
        <row r="127">
          <cell r="D127" t="str">
            <v/>
          </cell>
          <cell r="F127" t="str">
            <v>Total Partida:</v>
          </cell>
          <cell r="G127" t="str">
            <v>RD$ 1,455.05</v>
          </cell>
          <cell r="H127" t="str">
            <v>/ ud</v>
          </cell>
        </row>
        <row r="129">
          <cell r="A129">
            <v>3.0299999999999994</v>
          </cell>
          <cell r="B129" t="str">
            <v>Terminación De Registros Sanitarios (0.80X 0.80 X 1.00)M(Fraguache, Pañete, Zabaletas, Tapa, Tuberia Y Codo)</v>
          </cell>
          <cell r="G129">
            <v>108.06</v>
          </cell>
          <cell r="H129">
            <v>1071.99</v>
          </cell>
        </row>
        <row r="130">
          <cell r="A130" t="str">
            <v>Code</v>
          </cell>
          <cell r="B130" t="str">
            <v>Concepto</v>
          </cell>
          <cell r="C130" t="str">
            <v>Cantidad</v>
          </cell>
          <cell r="D130" t="str">
            <v>ud.</v>
          </cell>
          <cell r="E130" t="str">
            <v>Rend.</v>
          </cell>
          <cell r="F130" t="str">
            <v>P.U. + ITBIS
(RD$)</v>
          </cell>
          <cell r="G130" t="str">
            <v>Total ITBIS
(RD$)</v>
          </cell>
          <cell r="H130" t="str">
            <v>Subtotal
(RD$)</v>
          </cell>
        </row>
        <row r="132">
          <cell r="B132" t="str">
            <v>Mano de Obra</v>
          </cell>
          <cell r="G132">
            <v>0</v>
          </cell>
          <cell r="H132">
            <v>374.02</v>
          </cell>
        </row>
        <row r="133">
          <cell r="A133" t="str">
            <v>W0703</v>
          </cell>
          <cell r="B133" t="str">
            <v>MO pañete</v>
          </cell>
          <cell r="C133">
            <v>1.6</v>
          </cell>
          <cell r="D133" t="str">
            <v>m2</v>
          </cell>
          <cell r="E133">
            <v>1</v>
          </cell>
          <cell r="F133">
            <v>233.76</v>
          </cell>
          <cell r="G133">
            <v>0</v>
          </cell>
          <cell r="H133">
            <v>374.01600000000002</v>
          </cell>
        </row>
        <row r="135">
          <cell r="B135" t="str">
            <v>Materiales</v>
          </cell>
          <cell r="G135">
            <v>108.06</v>
          </cell>
          <cell r="H135">
            <v>697.97</v>
          </cell>
        </row>
        <row r="136">
          <cell r="A136" t="str">
            <v>1-1</v>
          </cell>
          <cell r="B136" t="str">
            <v>Mortero 1:3 arena fina (+10%)</v>
          </cell>
          <cell r="C136">
            <v>2.6400000000000003E-2</v>
          </cell>
          <cell r="D136" t="str">
            <v>m³</v>
          </cell>
          <cell r="E136">
            <v>1</v>
          </cell>
          <cell r="F136">
            <v>7133.48</v>
          </cell>
          <cell r="G136">
            <v>26.020368000000005</v>
          </cell>
          <cell r="H136">
            <v>162.303504</v>
          </cell>
        </row>
        <row r="137">
          <cell r="A137" t="str">
            <v>5-1</v>
          </cell>
          <cell r="B137" t="str">
            <v>Tapa para registro sanitario 0.80 x 0.80 m</v>
          </cell>
          <cell r="C137">
            <v>1</v>
          </cell>
          <cell r="D137" t="str">
            <v>ud</v>
          </cell>
          <cell r="E137">
            <v>1</v>
          </cell>
          <cell r="F137">
            <v>617.70999999999992</v>
          </cell>
          <cell r="G137">
            <v>82.04</v>
          </cell>
          <cell r="H137">
            <v>535.66999999999996</v>
          </cell>
        </row>
        <row r="139">
          <cell r="B139" t="str">
            <v>Transporte, Equipos y Otros</v>
          </cell>
          <cell r="G139">
            <v>0</v>
          </cell>
          <cell r="H139">
            <v>0</v>
          </cell>
        </row>
        <row r="140">
          <cell r="D140" t="str">
            <v/>
          </cell>
          <cell r="F140" t="str">
            <v/>
          </cell>
          <cell r="G140">
            <v>0</v>
          </cell>
          <cell r="H140">
            <v>0</v>
          </cell>
        </row>
        <row r="142">
          <cell r="F142" t="str">
            <v>Suma RD$:</v>
          </cell>
          <cell r="G142">
            <v>108.06</v>
          </cell>
          <cell r="H142">
            <v>1071.99</v>
          </cell>
        </row>
        <row r="144">
          <cell r="D144" t="str">
            <v/>
          </cell>
          <cell r="F144" t="str">
            <v>Total Partida:</v>
          </cell>
          <cell r="G144" t="str">
            <v>RD$ 1,180.05</v>
          </cell>
          <cell r="H144" t="str">
            <v>/ ud</v>
          </cell>
        </row>
        <row r="146">
          <cell r="A146">
            <v>4.01</v>
          </cell>
          <cell r="B146" t="str">
            <v xml:space="preserve">Revestimiento Cerámico En Baños ( Acabado En Brillo Color Blanco 30X60Cm) </v>
          </cell>
          <cell r="G146">
            <v>223.17</v>
          </cell>
          <cell r="H146">
            <v>2124.91</v>
          </cell>
        </row>
        <row r="147">
          <cell r="A147" t="str">
            <v>Code</v>
          </cell>
          <cell r="B147" t="str">
            <v>Concepto</v>
          </cell>
          <cell r="C147" t="str">
            <v>Cantidad</v>
          </cell>
          <cell r="D147" t="str">
            <v>ud.</v>
          </cell>
          <cell r="E147" t="str">
            <v>Rend.</v>
          </cell>
          <cell r="F147" t="str">
            <v>P.U. + ITBIS
(RD$)</v>
          </cell>
          <cell r="G147" t="str">
            <v>Total ITBIS
(RD$)</v>
          </cell>
          <cell r="H147" t="str">
            <v>Subtotal
(RD$)</v>
          </cell>
        </row>
        <row r="149">
          <cell r="B149" t="str">
            <v>Mano de Obra</v>
          </cell>
          <cell r="G149">
            <v>0</v>
          </cell>
          <cell r="H149">
            <v>884.95</v>
          </cell>
        </row>
        <row r="150">
          <cell r="A150" t="str">
            <v>W0701</v>
          </cell>
          <cell r="B150" t="str">
            <v>Instalación revestimiento</v>
          </cell>
          <cell r="C150">
            <v>1</v>
          </cell>
          <cell r="D150" t="str">
            <v>m2</v>
          </cell>
          <cell r="E150">
            <v>1</v>
          </cell>
          <cell r="F150">
            <v>884.95</v>
          </cell>
          <cell r="G150">
            <v>0</v>
          </cell>
          <cell r="H150">
            <v>884.95</v>
          </cell>
        </row>
        <row r="152">
          <cell r="B152" t="str">
            <v>Materiales</v>
          </cell>
          <cell r="G152">
            <v>219.15</v>
          </cell>
          <cell r="H152">
            <v>1217.58</v>
          </cell>
        </row>
        <row r="153">
          <cell r="A153" t="str">
            <v>M0402</v>
          </cell>
          <cell r="B153" t="str">
            <v>Cerámica europea (+10%)</v>
          </cell>
          <cell r="C153">
            <v>1.1000000000000001</v>
          </cell>
          <cell r="D153" t="str">
            <v>m2</v>
          </cell>
          <cell r="E153">
            <v>1</v>
          </cell>
          <cell r="F153">
            <v>799.9961016949153</v>
          </cell>
          <cell r="G153">
            <v>134.233</v>
          </cell>
          <cell r="H153">
            <v>745.76271186440692</v>
          </cell>
        </row>
        <row r="154">
          <cell r="A154" t="str">
            <v>M0404</v>
          </cell>
          <cell r="B154" t="str">
            <v>Derretido Keracolor 25 lbs (+10%)</v>
          </cell>
          <cell r="C154">
            <v>0.1</v>
          </cell>
          <cell r="D154" t="str">
            <v>fda</v>
          </cell>
          <cell r="E154">
            <v>1</v>
          </cell>
          <cell r="F154">
            <v>1349.9977966101696</v>
          </cell>
          <cell r="G154">
            <v>20.593000000000004</v>
          </cell>
          <cell r="H154">
            <v>114.40677966101697</v>
          </cell>
        </row>
        <row r="155">
          <cell r="A155" t="str">
            <v>M0406</v>
          </cell>
          <cell r="B155" t="str">
            <v>Estopa</v>
          </cell>
          <cell r="C155">
            <v>0.05</v>
          </cell>
          <cell r="D155" t="str">
            <v>lb</v>
          </cell>
          <cell r="E155">
            <v>1</v>
          </cell>
          <cell r="F155">
            <v>110.00033898305085</v>
          </cell>
          <cell r="G155">
            <v>0.83900000000000008</v>
          </cell>
          <cell r="H155">
            <v>4.6610169491525424</v>
          </cell>
        </row>
        <row r="156">
          <cell r="A156" t="str">
            <v>M0407</v>
          </cell>
          <cell r="B156" t="str">
            <v>Corte de Chazos</v>
          </cell>
          <cell r="C156">
            <v>4.5</v>
          </cell>
          <cell r="D156" t="str">
            <v>ud</v>
          </cell>
          <cell r="E156">
            <v>1</v>
          </cell>
          <cell r="F156">
            <v>79.996610169491532</v>
          </cell>
          <cell r="G156">
            <v>54.9</v>
          </cell>
          <cell r="H156">
            <v>305.08474576271186</v>
          </cell>
        </row>
        <row r="157">
          <cell r="A157" t="str">
            <v>M0405</v>
          </cell>
          <cell r="B157" t="str">
            <v>Pegatod</v>
          </cell>
          <cell r="C157">
            <v>0.15</v>
          </cell>
          <cell r="D157" t="str">
            <v>fda</v>
          </cell>
          <cell r="E157">
            <v>1</v>
          </cell>
          <cell r="F157">
            <v>374.99661016949153</v>
          </cell>
          <cell r="G157">
            <v>8.58</v>
          </cell>
          <cell r="H157">
            <v>47.66949152542373</v>
          </cell>
        </row>
        <row r="159">
          <cell r="B159" t="str">
            <v>Transporte, Equipos y Otros</v>
          </cell>
          <cell r="G159">
            <v>4.03</v>
          </cell>
          <cell r="H159">
            <v>22.37</v>
          </cell>
        </row>
        <row r="160">
          <cell r="A160" t="str">
            <v>%M0402</v>
          </cell>
          <cell r="B160" t="str">
            <v>Transporte cerámica</v>
          </cell>
          <cell r="C160">
            <v>0.03</v>
          </cell>
          <cell r="D160" t="str">
            <v>%</v>
          </cell>
          <cell r="E160">
            <v>1</v>
          </cell>
          <cell r="F160">
            <v>879.99571186440699</v>
          </cell>
          <cell r="G160">
            <v>4.0269899999999996</v>
          </cell>
          <cell r="H160">
            <v>22.372881355932208</v>
          </cell>
        </row>
        <row r="162">
          <cell r="F162" t="str">
            <v>Suma RD$:</v>
          </cell>
          <cell r="G162">
            <v>223.17</v>
          </cell>
          <cell r="H162">
            <v>2124.91</v>
          </cell>
        </row>
        <row r="164">
          <cell r="D164" t="str">
            <v/>
          </cell>
          <cell r="F164" t="str">
            <v>Total Partida:</v>
          </cell>
          <cell r="G164" t="str">
            <v>RD$ 2,348.08</v>
          </cell>
          <cell r="H164" t="str">
            <v>/ m²</v>
          </cell>
        </row>
        <row r="166">
          <cell r="A166">
            <v>4.0199999999999996</v>
          </cell>
          <cell r="B166" t="str">
            <v>Revestimiento Cerámico En Cocina (Azulejo Tipo Metro 10X20X1Cm Ó 10X15X1Cm Gris O 10 X 10 X 1 Cm, Blanco Solo Para El (Backsplash)</v>
          </cell>
          <cell r="G166">
            <v>350.26</v>
          </cell>
          <cell r="H166">
            <v>2620.37</v>
          </cell>
        </row>
        <row r="167">
          <cell r="A167" t="str">
            <v>Code</v>
          </cell>
          <cell r="B167" t="str">
            <v>Concepto</v>
          </cell>
          <cell r="C167" t="str">
            <v>Cantidad</v>
          </cell>
          <cell r="D167" t="str">
            <v>ud.</v>
          </cell>
          <cell r="E167" t="str">
            <v>Rend.</v>
          </cell>
          <cell r="F167" t="str">
            <v>P.U. + ITBIS
(RD$)</v>
          </cell>
          <cell r="G167" t="str">
            <v>Total ITBIS
(RD$)</v>
          </cell>
          <cell r="H167" t="str">
            <v>Subtotal
(RD$)</v>
          </cell>
        </row>
        <row r="169">
          <cell r="B169" t="str">
            <v>Mano de Obra</v>
          </cell>
          <cell r="G169">
            <v>0</v>
          </cell>
          <cell r="H169">
            <v>674.23</v>
          </cell>
        </row>
        <row r="170">
          <cell r="A170" t="str">
            <v>W0702</v>
          </cell>
          <cell r="B170" t="str">
            <v>Colocación de azulejos 10x20</v>
          </cell>
          <cell r="C170">
            <v>1</v>
          </cell>
          <cell r="D170" t="str">
            <v>m2</v>
          </cell>
          <cell r="E170">
            <v>1</v>
          </cell>
          <cell r="F170">
            <v>674.23</v>
          </cell>
          <cell r="G170">
            <v>0</v>
          </cell>
          <cell r="H170">
            <v>674.23</v>
          </cell>
        </row>
        <row r="172">
          <cell r="B172" t="str">
            <v>Materiales</v>
          </cell>
          <cell r="G172">
            <v>345.73</v>
          </cell>
          <cell r="H172">
            <v>1920.97</v>
          </cell>
        </row>
        <row r="173">
          <cell r="A173" t="str">
            <v>M0403</v>
          </cell>
          <cell r="B173" t="str">
            <v>Cerámica azulejo gris o blanco (+10%)</v>
          </cell>
          <cell r="C173">
            <v>1.1000000000000001</v>
          </cell>
          <cell r="D173" t="str">
            <v>m2</v>
          </cell>
          <cell r="E173">
            <v>1</v>
          </cell>
          <cell r="F173">
            <v>900.00186440677965</v>
          </cell>
          <cell r="G173">
            <v>151.01900000000001</v>
          </cell>
          <cell r="H173">
            <v>838.98305084745766</v>
          </cell>
        </row>
        <row r="174">
          <cell r="A174" t="str">
            <v>M0404</v>
          </cell>
          <cell r="B174" t="str">
            <v>Derretido Keracolor 25 lbs (+10%)</v>
          </cell>
          <cell r="C174">
            <v>0.1</v>
          </cell>
          <cell r="D174" t="str">
            <v>fda</v>
          </cell>
          <cell r="E174">
            <v>1</v>
          </cell>
          <cell r="F174">
            <v>1349.9977966101696</v>
          </cell>
          <cell r="G174">
            <v>20.593000000000004</v>
          </cell>
          <cell r="H174">
            <v>114.40677966101697</v>
          </cell>
        </row>
        <row r="175">
          <cell r="A175" t="str">
            <v>M0406</v>
          </cell>
          <cell r="B175" t="str">
            <v>Estopa</v>
          </cell>
          <cell r="C175">
            <v>0.05</v>
          </cell>
          <cell r="D175" t="str">
            <v>lb</v>
          </cell>
          <cell r="E175">
            <v>1</v>
          </cell>
          <cell r="F175">
            <v>110.00033898305085</v>
          </cell>
          <cell r="G175">
            <v>0.83900000000000008</v>
          </cell>
          <cell r="H175">
            <v>4.6610169491525424</v>
          </cell>
        </row>
        <row r="176">
          <cell r="A176" t="str">
            <v>M0407</v>
          </cell>
          <cell r="B176" t="str">
            <v>Corte de Chazos</v>
          </cell>
          <cell r="C176">
            <v>13.5</v>
          </cell>
          <cell r="D176" t="str">
            <v>ud</v>
          </cell>
          <cell r="E176">
            <v>1</v>
          </cell>
          <cell r="F176">
            <v>79.996610169491532</v>
          </cell>
          <cell r="G176">
            <v>164.7</v>
          </cell>
          <cell r="H176">
            <v>915.25423728813564</v>
          </cell>
        </row>
        <row r="177">
          <cell r="A177" t="str">
            <v>M0405</v>
          </cell>
          <cell r="B177" t="str">
            <v>Pegatod</v>
          </cell>
          <cell r="C177">
            <v>0.15</v>
          </cell>
          <cell r="D177" t="str">
            <v>fda</v>
          </cell>
          <cell r="E177">
            <v>1</v>
          </cell>
          <cell r="F177">
            <v>374.99661016949153</v>
          </cell>
          <cell r="G177">
            <v>8.58</v>
          </cell>
          <cell r="H177">
            <v>47.66949152542373</v>
          </cell>
        </row>
        <row r="179">
          <cell r="B179" t="str">
            <v>Transporte, Equipos y Otros</v>
          </cell>
          <cell r="G179">
            <v>4.53</v>
          </cell>
          <cell r="H179">
            <v>25.17</v>
          </cell>
        </row>
        <row r="180">
          <cell r="A180" t="str">
            <v>%M0403</v>
          </cell>
          <cell r="B180" t="str">
            <v>Transporte cerámica</v>
          </cell>
          <cell r="C180">
            <v>0.03</v>
          </cell>
          <cell r="D180" t="str">
            <v>%</v>
          </cell>
          <cell r="E180">
            <v>1</v>
          </cell>
          <cell r="F180">
            <v>990.00205084745767</v>
          </cell>
          <cell r="G180">
            <v>4.53057</v>
          </cell>
          <cell r="H180">
            <v>25.16949152542373</v>
          </cell>
        </row>
        <row r="182">
          <cell r="F182" t="str">
            <v>Suma RD$:</v>
          </cell>
          <cell r="G182">
            <v>350.26</v>
          </cell>
          <cell r="H182">
            <v>2620.37</v>
          </cell>
        </row>
        <row r="184">
          <cell r="D184" t="str">
            <v/>
          </cell>
          <cell r="F184" t="str">
            <v>Total Partida:</v>
          </cell>
          <cell r="G184" t="str">
            <v>RD$ 2,970.64</v>
          </cell>
          <cell r="H184" t="str">
            <v>/ m²</v>
          </cell>
        </row>
        <row r="186">
          <cell r="A186">
            <v>5.01</v>
          </cell>
          <cell r="B186" t="str">
            <v>Pintura Base Acrilica Aproximada 30% De Áreas(Una Mano)</v>
          </cell>
          <cell r="G186">
            <v>9.07</v>
          </cell>
          <cell r="H186">
            <v>137.6</v>
          </cell>
        </row>
        <row r="187">
          <cell r="A187" t="str">
            <v>Code</v>
          </cell>
          <cell r="B187" t="str">
            <v>Concepto</v>
          </cell>
          <cell r="C187" t="str">
            <v>Cantidad</v>
          </cell>
          <cell r="D187" t="str">
            <v>ud.</v>
          </cell>
          <cell r="E187" t="str">
            <v>Rend.</v>
          </cell>
          <cell r="F187" t="str">
            <v>P.U. + ITBIS
(RD$)</v>
          </cell>
          <cell r="G187" t="str">
            <v>Total ITBIS
(RD$)</v>
          </cell>
          <cell r="H187" t="str">
            <v>Subtotal
(RD$)</v>
          </cell>
        </row>
        <row r="189">
          <cell r="B189" t="str">
            <v>Mano de Obra</v>
          </cell>
          <cell r="G189">
            <v>0</v>
          </cell>
          <cell r="H189">
            <v>87.2</v>
          </cell>
        </row>
        <row r="190">
          <cell r="A190" t="str">
            <v>W0900</v>
          </cell>
          <cell r="B190" t="str">
            <v>1ra mano pintura impermeabilizante. Incluye limpieza y sellado de grietas</v>
          </cell>
          <cell r="C190">
            <v>1</v>
          </cell>
          <cell r="D190" t="str">
            <v>m2</v>
          </cell>
          <cell r="E190">
            <v>1</v>
          </cell>
          <cell r="F190">
            <v>54.91</v>
          </cell>
          <cell r="G190">
            <v>0</v>
          </cell>
          <cell r="H190">
            <v>54.91</v>
          </cell>
        </row>
        <row r="191">
          <cell r="A191" t="str">
            <v>W0901</v>
          </cell>
          <cell r="B191" t="str">
            <v>2da mano pintura impermeabilizante</v>
          </cell>
          <cell r="C191">
            <v>1</v>
          </cell>
          <cell r="D191" t="str">
            <v>m2</v>
          </cell>
          <cell r="E191">
            <v>1</v>
          </cell>
          <cell r="F191">
            <v>32.29</v>
          </cell>
          <cell r="G191">
            <v>0</v>
          </cell>
          <cell r="H191">
            <v>32.29</v>
          </cell>
        </row>
        <row r="193">
          <cell r="B193" t="str">
            <v>Materiales</v>
          </cell>
          <cell r="G193">
            <v>9.07</v>
          </cell>
          <cell r="H193">
            <v>50.4</v>
          </cell>
        </row>
        <row r="194">
          <cell r="A194" t="str">
            <v>M0900</v>
          </cell>
          <cell r="B194" t="str">
            <v>Primer acrílico (cubeta 5 gal) 2 manos</v>
          </cell>
          <cell r="C194">
            <v>1</v>
          </cell>
          <cell r="D194" t="str">
            <v>ud</v>
          </cell>
          <cell r="E194">
            <v>70</v>
          </cell>
          <cell r="F194">
            <v>3964.9994915254238</v>
          </cell>
          <cell r="G194">
            <v>8.640428571428572</v>
          </cell>
          <cell r="H194">
            <v>48.002421307506054</v>
          </cell>
        </row>
        <row r="195">
          <cell r="A195" t="str">
            <v>%M0900</v>
          </cell>
          <cell r="B195" t="str">
            <v>Materiales gastables y herramientas menores</v>
          </cell>
          <cell r="C195">
            <v>0.05</v>
          </cell>
          <cell r="D195" t="str">
            <v>%</v>
          </cell>
          <cell r="E195">
            <v>1</v>
          </cell>
          <cell r="F195">
            <v>56.642849878934626</v>
          </cell>
          <cell r="G195">
            <v>0.43202142857142861</v>
          </cell>
          <cell r="H195">
            <v>2.4001210653753029</v>
          </cell>
        </row>
        <row r="197">
          <cell r="B197" t="str">
            <v>Transporte, Equipos y Otros</v>
          </cell>
          <cell r="G197">
            <v>0</v>
          </cell>
          <cell r="H197">
            <v>0</v>
          </cell>
        </row>
        <row r="198">
          <cell r="D198" t="str">
            <v/>
          </cell>
          <cell r="F198" t="str">
            <v/>
          </cell>
          <cell r="G198">
            <v>0</v>
          </cell>
          <cell r="H198">
            <v>0</v>
          </cell>
        </row>
        <row r="200">
          <cell r="F200" t="str">
            <v>Suma RD$:</v>
          </cell>
          <cell r="G200">
            <v>9.07</v>
          </cell>
          <cell r="H200">
            <v>137.6</v>
          </cell>
        </row>
        <row r="202">
          <cell r="D202" t="str">
            <v/>
          </cell>
          <cell r="F202" t="str">
            <v>Total Partida:</v>
          </cell>
          <cell r="G202" t="str">
            <v>RD$ 146.67</v>
          </cell>
          <cell r="H202" t="str">
            <v>/ m²</v>
          </cell>
        </row>
        <row r="204">
          <cell r="A204">
            <v>5.0199999999999996</v>
          </cell>
          <cell r="B204" t="str">
            <v>Pintura Semigloss De Terminación Interior (Muros)(Dos Manos)</v>
          </cell>
          <cell r="G204">
            <v>17.32</v>
          </cell>
          <cell r="H204">
            <v>176.95</v>
          </cell>
        </row>
        <row r="205">
          <cell r="A205" t="str">
            <v>Code</v>
          </cell>
          <cell r="B205" t="str">
            <v>Concepto</v>
          </cell>
          <cell r="C205" t="str">
            <v>Cantidad</v>
          </cell>
          <cell r="D205" t="str">
            <v>ud.</v>
          </cell>
          <cell r="E205" t="str">
            <v>Rend.</v>
          </cell>
          <cell r="F205" t="str">
            <v>P.U. + ITBIS
(RD$)</v>
          </cell>
          <cell r="G205" t="str">
            <v>Total ITBIS
(RD$)</v>
          </cell>
          <cell r="H205" t="str">
            <v>Subtotal
(RD$)</v>
          </cell>
        </row>
        <row r="207">
          <cell r="B207" t="str">
            <v>Mano de Obra</v>
          </cell>
          <cell r="G207">
            <v>0</v>
          </cell>
          <cell r="H207">
            <v>80.73</v>
          </cell>
        </row>
        <row r="208">
          <cell r="A208" t="str">
            <v>W0902</v>
          </cell>
          <cell r="B208" t="str">
            <v>1ra mano pintura</v>
          </cell>
          <cell r="C208">
            <v>1</v>
          </cell>
          <cell r="D208" t="str">
            <v>m2</v>
          </cell>
          <cell r="E208">
            <v>1</v>
          </cell>
          <cell r="F208">
            <v>48.44</v>
          </cell>
          <cell r="G208">
            <v>0</v>
          </cell>
          <cell r="H208">
            <v>48.44</v>
          </cell>
        </row>
        <row r="209">
          <cell r="A209" t="str">
            <v>W0903</v>
          </cell>
          <cell r="B209" t="str">
            <v>2da mano pintura</v>
          </cell>
          <cell r="C209">
            <v>1</v>
          </cell>
          <cell r="D209" t="str">
            <v>m2</v>
          </cell>
          <cell r="E209">
            <v>1</v>
          </cell>
          <cell r="F209">
            <v>32.29</v>
          </cell>
          <cell r="G209">
            <v>0</v>
          </cell>
          <cell r="H209">
            <v>32.29</v>
          </cell>
        </row>
        <row r="211">
          <cell r="B211" t="str">
            <v>Materiales</v>
          </cell>
          <cell r="G211">
            <v>17.32</v>
          </cell>
          <cell r="H211">
            <v>96.22</v>
          </cell>
        </row>
        <row r="212">
          <cell r="A212" t="str">
            <v>M0903</v>
          </cell>
          <cell r="B212" t="str">
            <v>Pintura semigloss tropical plus (cubeta 5 gal. 2 manos)</v>
          </cell>
          <cell r="C212">
            <v>1</v>
          </cell>
          <cell r="D212" t="str">
            <v>ud</v>
          </cell>
          <cell r="E212">
            <v>70</v>
          </cell>
          <cell r="F212">
            <v>7569.2486440677967</v>
          </cell>
          <cell r="G212">
            <v>16.494714285714288</v>
          </cell>
          <cell r="H212">
            <v>91.63740920096852</v>
          </cell>
        </row>
        <row r="213">
          <cell r="A213" t="str">
            <v>%M0903</v>
          </cell>
          <cell r="B213" t="str">
            <v>Materiales gastables y herramientas menores</v>
          </cell>
          <cell r="C213">
            <v>0.05</v>
          </cell>
          <cell r="D213" t="str">
            <v>%</v>
          </cell>
          <cell r="E213">
            <v>1</v>
          </cell>
          <cell r="F213">
            <v>108.13212348668281</v>
          </cell>
          <cell r="G213">
            <v>0.82473571428571446</v>
          </cell>
          <cell r="H213">
            <v>4.5818704600484264</v>
          </cell>
        </row>
        <row r="215">
          <cell r="B215" t="str">
            <v>Transporte, Equipos y Otros</v>
          </cell>
          <cell r="G215">
            <v>0</v>
          </cell>
          <cell r="H215">
            <v>0</v>
          </cell>
        </row>
        <row r="216">
          <cell r="D216" t="str">
            <v/>
          </cell>
          <cell r="F216" t="str">
            <v/>
          </cell>
          <cell r="G216">
            <v>0</v>
          </cell>
          <cell r="H216">
            <v>0</v>
          </cell>
        </row>
        <row r="218">
          <cell r="F218" t="str">
            <v>Suma RD$:</v>
          </cell>
          <cell r="G218">
            <v>17.32</v>
          </cell>
          <cell r="H218">
            <v>176.95</v>
          </cell>
        </row>
        <row r="220">
          <cell r="D220" t="str">
            <v/>
          </cell>
          <cell r="F220" t="str">
            <v>Total Partida:</v>
          </cell>
          <cell r="G220" t="str">
            <v>RD$ 194.27</v>
          </cell>
          <cell r="H220" t="str">
            <v>/ m²</v>
          </cell>
        </row>
        <row r="222">
          <cell r="A222">
            <v>5.0299999999999994</v>
          </cell>
          <cell r="B222" t="str">
            <v>Pintura Acrilica De Terminación Interior (Techo)(Dos Manos)</v>
          </cell>
          <cell r="G222">
            <v>16.45</v>
          </cell>
          <cell r="H222">
            <v>172.13</v>
          </cell>
        </row>
        <row r="223">
          <cell r="A223" t="str">
            <v>Code</v>
          </cell>
          <cell r="B223" t="str">
            <v>Concepto</v>
          </cell>
          <cell r="C223" t="str">
            <v>Cantidad</v>
          </cell>
          <cell r="D223" t="str">
            <v>ud.</v>
          </cell>
          <cell r="E223" t="str">
            <v>Rend.</v>
          </cell>
          <cell r="F223" t="str">
            <v>P.U. + ITBIS
(RD$)</v>
          </cell>
          <cell r="G223" t="str">
            <v>Total ITBIS
(RD$)</v>
          </cell>
          <cell r="H223" t="str">
            <v>Subtotal
(RD$)</v>
          </cell>
        </row>
        <row r="225">
          <cell r="B225" t="str">
            <v>Mano de Obra</v>
          </cell>
          <cell r="G225">
            <v>0</v>
          </cell>
          <cell r="H225">
            <v>80.73</v>
          </cell>
        </row>
        <row r="226">
          <cell r="A226" t="str">
            <v>W0902</v>
          </cell>
          <cell r="B226" t="str">
            <v>1ra mano pintura</v>
          </cell>
          <cell r="C226">
            <v>1</v>
          </cell>
          <cell r="D226" t="str">
            <v>m2</v>
          </cell>
          <cell r="E226">
            <v>1</v>
          </cell>
          <cell r="F226">
            <v>48.44</v>
          </cell>
          <cell r="G226">
            <v>0</v>
          </cell>
          <cell r="H226">
            <v>48.44</v>
          </cell>
        </row>
        <row r="227">
          <cell r="A227" t="str">
            <v>W0903</v>
          </cell>
          <cell r="B227" t="str">
            <v>2da mano pintura</v>
          </cell>
          <cell r="C227">
            <v>1</v>
          </cell>
          <cell r="D227" t="str">
            <v>m2</v>
          </cell>
          <cell r="E227">
            <v>1</v>
          </cell>
          <cell r="F227">
            <v>32.29</v>
          </cell>
          <cell r="G227">
            <v>0</v>
          </cell>
          <cell r="H227">
            <v>32.29</v>
          </cell>
        </row>
        <row r="229">
          <cell r="B229" t="str">
            <v>Materiales</v>
          </cell>
          <cell r="G229">
            <v>16.45</v>
          </cell>
          <cell r="H229">
            <v>91.4</v>
          </cell>
        </row>
        <row r="230">
          <cell r="A230" t="str">
            <v>M0902</v>
          </cell>
          <cell r="B230" t="str">
            <v>Pintura tropical plus (cubeta 5 gal. 2 manos)</v>
          </cell>
          <cell r="C230">
            <v>1</v>
          </cell>
          <cell r="D230" t="str">
            <v>ud</v>
          </cell>
          <cell r="E230">
            <v>70</v>
          </cell>
          <cell r="F230">
            <v>7190.0003389830508</v>
          </cell>
          <cell r="G230">
            <v>15.668285714285714</v>
          </cell>
          <cell r="H230">
            <v>87.046004842615019</v>
          </cell>
        </row>
        <row r="231">
          <cell r="A231" t="str">
            <v>%M0902</v>
          </cell>
          <cell r="B231" t="str">
            <v>Materiales gastables y herramientas menores</v>
          </cell>
          <cell r="C231">
            <v>0.05</v>
          </cell>
          <cell r="D231" t="str">
            <v>%</v>
          </cell>
          <cell r="E231">
            <v>1</v>
          </cell>
          <cell r="F231">
            <v>102.71429055690074</v>
          </cell>
          <cell r="G231">
            <v>0.78341428571428573</v>
          </cell>
          <cell r="H231">
            <v>4.3523002421307515</v>
          </cell>
        </row>
        <row r="233">
          <cell r="B233" t="str">
            <v>Transporte, Equipos y Otros</v>
          </cell>
          <cell r="G233">
            <v>0</v>
          </cell>
          <cell r="H233">
            <v>0</v>
          </cell>
        </row>
        <row r="234">
          <cell r="D234" t="str">
            <v/>
          </cell>
          <cell r="F234" t="str">
            <v/>
          </cell>
          <cell r="G234">
            <v>0</v>
          </cell>
          <cell r="H234">
            <v>0</v>
          </cell>
        </row>
        <row r="236">
          <cell r="F236" t="str">
            <v>Suma RD$:</v>
          </cell>
          <cell r="G236">
            <v>16.45</v>
          </cell>
          <cell r="H236">
            <v>172.13</v>
          </cell>
        </row>
        <row r="238">
          <cell r="D238" t="str">
            <v/>
          </cell>
          <cell r="F238" t="str">
            <v>Total Partida:</v>
          </cell>
          <cell r="G238" t="str">
            <v>RD$ 188.58</v>
          </cell>
          <cell r="H238" t="str">
            <v>/ m²</v>
          </cell>
        </row>
        <row r="240">
          <cell r="A240">
            <v>5.0399999999999991</v>
          </cell>
          <cell r="B240" t="str">
            <v>Pintura Acrilica  De Terminación Exterior (Preparada) (Dos Manos)</v>
          </cell>
          <cell r="G240">
            <v>9.61</v>
          </cell>
          <cell r="H240">
            <v>134.12</v>
          </cell>
        </row>
        <row r="241">
          <cell r="A241" t="str">
            <v>Code</v>
          </cell>
          <cell r="B241" t="str">
            <v>Concepto</v>
          </cell>
          <cell r="C241" t="str">
            <v>Cantidad</v>
          </cell>
          <cell r="D241" t="str">
            <v>ud.</v>
          </cell>
          <cell r="E241" t="str">
            <v>Rend.</v>
          </cell>
          <cell r="F241" t="str">
            <v>P.U. + ITBIS
(RD$)</v>
          </cell>
          <cell r="G241" t="str">
            <v>Total ITBIS
(RD$)</v>
          </cell>
          <cell r="H241" t="str">
            <v>Subtotal
(RD$)</v>
          </cell>
        </row>
        <row r="243">
          <cell r="B243" t="str">
            <v>Mano de Obra</v>
          </cell>
          <cell r="G243">
            <v>0</v>
          </cell>
          <cell r="H243">
            <v>80.73</v>
          </cell>
        </row>
        <row r="244">
          <cell r="A244" t="str">
            <v>W0902</v>
          </cell>
          <cell r="B244" t="str">
            <v>1ra mano pintura</v>
          </cell>
          <cell r="C244">
            <v>1</v>
          </cell>
          <cell r="D244" t="str">
            <v>m2</v>
          </cell>
          <cell r="E244">
            <v>1</v>
          </cell>
          <cell r="F244">
            <v>48.44</v>
          </cell>
          <cell r="G244">
            <v>0</v>
          </cell>
          <cell r="H244">
            <v>48.44</v>
          </cell>
        </row>
        <row r="245">
          <cell r="A245" t="str">
            <v>W0903</v>
          </cell>
          <cell r="B245" t="str">
            <v>2da mano pintura</v>
          </cell>
          <cell r="C245">
            <v>1</v>
          </cell>
          <cell r="D245" t="str">
            <v>m2</v>
          </cell>
          <cell r="E245">
            <v>1</v>
          </cell>
          <cell r="F245">
            <v>32.29</v>
          </cell>
          <cell r="G245">
            <v>0</v>
          </cell>
          <cell r="H245">
            <v>32.29</v>
          </cell>
        </row>
        <row r="247">
          <cell r="B247" t="str">
            <v>Materiales</v>
          </cell>
          <cell r="G247">
            <v>9.61</v>
          </cell>
          <cell r="H247">
            <v>53.39</v>
          </cell>
        </row>
        <row r="248">
          <cell r="A248" t="str">
            <v>M0901</v>
          </cell>
          <cell r="B248" t="str">
            <v>Acrílica tropical (cubeta 5 gal. 2 manos)</v>
          </cell>
          <cell r="C248">
            <v>1</v>
          </cell>
          <cell r="D248" t="str">
            <v>ud</v>
          </cell>
          <cell r="E248">
            <v>70</v>
          </cell>
          <cell r="F248">
            <v>4200.0020338983049</v>
          </cell>
          <cell r="G248">
            <v>9.1525714285714272</v>
          </cell>
          <cell r="H248">
            <v>50.847457627118644</v>
          </cell>
        </row>
        <row r="249">
          <cell r="A249" t="str">
            <v>%M0901</v>
          </cell>
          <cell r="B249" t="str">
            <v>Materiales gastables y herramientas menores</v>
          </cell>
          <cell r="C249">
            <v>0.05</v>
          </cell>
          <cell r="D249" t="str">
            <v>%</v>
          </cell>
          <cell r="E249">
            <v>1</v>
          </cell>
          <cell r="F249">
            <v>60.000029055690071</v>
          </cell>
          <cell r="G249">
            <v>0.45762857142857138</v>
          </cell>
          <cell r="H249">
            <v>2.5423728813559325</v>
          </cell>
        </row>
        <row r="251">
          <cell r="B251" t="str">
            <v>Transporte, Equipos y Otros</v>
          </cell>
          <cell r="G251">
            <v>0</v>
          </cell>
          <cell r="H251">
            <v>0</v>
          </cell>
        </row>
        <row r="252">
          <cell r="D252" t="str">
            <v/>
          </cell>
          <cell r="F252" t="str">
            <v/>
          </cell>
          <cell r="G252">
            <v>0</v>
          </cell>
          <cell r="H252">
            <v>0</v>
          </cell>
        </row>
        <row r="254">
          <cell r="F254" t="str">
            <v>Suma RD$:</v>
          </cell>
          <cell r="G254">
            <v>9.61</v>
          </cell>
          <cell r="H254">
            <v>134.12</v>
          </cell>
        </row>
        <row r="256">
          <cell r="D256" t="str">
            <v/>
          </cell>
          <cell r="F256" t="str">
            <v>Total Partida:</v>
          </cell>
          <cell r="G256" t="str">
            <v>RD$ 143.73</v>
          </cell>
          <cell r="H256" t="str">
            <v>/ m²</v>
          </cell>
        </row>
        <row r="258">
          <cell r="A258">
            <v>6.01</v>
          </cell>
          <cell r="B258" t="str">
            <v xml:space="preserve">Suministro E Instalación De Ventanas (0.6 X 0.6) M Para Baños.  </v>
          </cell>
          <cell r="G258">
            <v>533.9</v>
          </cell>
          <cell r="H258">
            <v>2966.1</v>
          </cell>
        </row>
        <row r="259">
          <cell r="A259" t="str">
            <v>Code</v>
          </cell>
          <cell r="B259" t="str">
            <v>Concepto</v>
          </cell>
          <cell r="C259" t="str">
            <v>Cantidad</v>
          </cell>
          <cell r="D259" t="str">
            <v>ud.</v>
          </cell>
          <cell r="E259" t="str">
            <v>Rend.</v>
          </cell>
          <cell r="F259" t="str">
            <v>P.U. + ITBIS
(RD$)</v>
          </cell>
          <cell r="G259" t="str">
            <v>Total ITBIS
(RD$)</v>
          </cell>
          <cell r="H259" t="str">
            <v>Subtotal
(RD$)</v>
          </cell>
        </row>
        <row r="261">
          <cell r="B261" t="str">
            <v>Mano de Obra</v>
          </cell>
          <cell r="G261">
            <v>0</v>
          </cell>
          <cell r="H261">
            <v>0</v>
          </cell>
        </row>
        <row r="262">
          <cell r="D262" t="str">
            <v/>
          </cell>
          <cell r="F262" t="str">
            <v/>
          </cell>
          <cell r="G262">
            <v>0</v>
          </cell>
          <cell r="H262">
            <v>0</v>
          </cell>
        </row>
        <row r="264">
          <cell r="B264" t="str">
            <v>Materiales</v>
          </cell>
          <cell r="G264">
            <v>533.9</v>
          </cell>
          <cell r="H264">
            <v>2966.1</v>
          </cell>
        </row>
        <row r="265">
          <cell r="A265" t="str">
            <v>M1000</v>
          </cell>
          <cell r="B265" t="str">
            <v xml:space="preserve">Suministro E Instalación De Ventanas (0.6 X 0.6) M Para Baños.  </v>
          </cell>
          <cell r="C265">
            <v>1</v>
          </cell>
          <cell r="D265" t="str">
            <v>ud</v>
          </cell>
          <cell r="E265">
            <v>1</v>
          </cell>
          <cell r="F265">
            <v>3500.0016949152546</v>
          </cell>
          <cell r="G265">
            <v>533.9</v>
          </cell>
          <cell r="H265">
            <v>2966.1016949152545</v>
          </cell>
        </row>
        <row r="267">
          <cell r="B267" t="str">
            <v>Transporte, Equipos y Otros</v>
          </cell>
          <cell r="G267">
            <v>0</v>
          </cell>
          <cell r="H267">
            <v>0</v>
          </cell>
        </row>
        <row r="268">
          <cell r="D268" t="str">
            <v/>
          </cell>
          <cell r="F268" t="str">
            <v/>
          </cell>
          <cell r="G268">
            <v>0</v>
          </cell>
          <cell r="H268">
            <v>0</v>
          </cell>
        </row>
        <row r="270">
          <cell r="F270" t="str">
            <v>Suma RD$:</v>
          </cell>
          <cell r="G270">
            <v>533.9</v>
          </cell>
          <cell r="H270">
            <v>2966.1</v>
          </cell>
        </row>
        <row r="272">
          <cell r="F272" t="str">
            <v>Total Partida:</v>
          </cell>
          <cell r="G272" t="str">
            <v>RD$ 3,500.00</v>
          </cell>
          <cell r="H272" t="str">
            <v>/ ud</v>
          </cell>
        </row>
        <row r="274">
          <cell r="A274">
            <v>6.02</v>
          </cell>
          <cell r="B274" t="str">
            <v xml:space="preserve">Suministro E Instalación De Ventanas (1.80 X 1.00)  M. Ventanas Corredizas De Aluminio Y Cristal, Vidrio Templado 6Mm, Marco Color Blanco. </v>
          </cell>
          <cell r="G274">
            <v>1983.05</v>
          </cell>
          <cell r="H274">
            <v>11016.95</v>
          </cell>
        </row>
        <row r="275">
          <cell r="A275" t="str">
            <v>Code</v>
          </cell>
          <cell r="B275" t="str">
            <v>Concepto</v>
          </cell>
          <cell r="C275" t="str">
            <v>Cantidad</v>
          </cell>
          <cell r="D275" t="str">
            <v>ud.</v>
          </cell>
          <cell r="E275" t="str">
            <v>Rend.</v>
          </cell>
          <cell r="F275" t="str">
            <v>P.U. + ITBIS
(RD$)</v>
          </cell>
          <cell r="G275" t="str">
            <v>Total ITBIS
(RD$)</v>
          </cell>
          <cell r="H275" t="str">
            <v>Subtotal
(RD$)</v>
          </cell>
        </row>
        <row r="277">
          <cell r="B277" t="str">
            <v>Mano de Obra</v>
          </cell>
          <cell r="G277">
            <v>0</v>
          </cell>
          <cell r="H277">
            <v>0</v>
          </cell>
        </row>
        <row r="278">
          <cell r="D278" t="str">
            <v/>
          </cell>
          <cell r="F278" t="str">
            <v/>
          </cell>
          <cell r="G278">
            <v>0</v>
          </cell>
          <cell r="H278">
            <v>0</v>
          </cell>
        </row>
        <row r="280">
          <cell r="B280" t="str">
            <v>Materiales</v>
          </cell>
          <cell r="G280">
            <v>1983.05</v>
          </cell>
          <cell r="H280">
            <v>11016.95</v>
          </cell>
        </row>
        <row r="281">
          <cell r="A281" t="str">
            <v>M1001</v>
          </cell>
          <cell r="B281" t="str">
            <v xml:space="preserve">Suministro e instalación de ventanas (1.80 x 1.00)  m.  Corrediza de aluminio y cristal, vidrio templado 6mm, marco color blanco. </v>
          </cell>
          <cell r="C281">
            <v>1</v>
          </cell>
          <cell r="D281" t="str">
            <v>ud</v>
          </cell>
          <cell r="E281">
            <v>1</v>
          </cell>
          <cell r="F281">
            <v>12999.999152542372</v>
          </cell>
          <cell r="G281">
            <v>1983.05</v>
          </cell>
          <cell r="H281">
            <v>11016.949152542373</v>
          </cell>
        </row>
        <row r="283">
          <cell r="B283" t="str">
            <v>Transporte, Equipos y Otros</v>
          </cell>
          <cell r="G283">
            <v>0</v>
          </cell>
          <cell r="H283">
            <v>0</v>
          </cell>
        </row>
        <row r="284">
          <cell r="D284" t="str">
            <v/>
          </cell>
          <cell r="F284" t="str">
            <v/>
          </cell>
          <cell r="G284">
            <v>0</v>
          </cell>
          <cell r="H284">
            <v>0</v>
          </cell>
        </row>
        <row r="286">
          <cell r="F286" t="str">
            <v>Suma RD$:</v>
          </cell>
          <cell r="G286">
            <v>1983.05</v>
          </cell>
          <cell r="H286">
            <v>11016.95</v>
          </cell>
        </row>
        <row r="288">
          <cell r="F288" t="str">
            <v>Total Partida:</v>
          </cell>
          <cell r="G288" t="str">
            <v>RD$ 13,000.00</v>
          </cell>
          <cell r="H288" t="str">
            <v>/ ud</v>
          </cell>
        </row>
        <row r="290">
          <cell r="A290">
            <v>6.0299999999999994</v>
          </cell>
          <cell r="B290" t="str">
            <v xml:space="preserve">Paño Fijo En Aluminio Color Blanco, Con Hueco En Forma De Semicírculo Para Despacho. Vidrio Templado De 6Mm Transparente. Longitud De 1.5 M. Área De Farmacia. </v>
          </cell>
          <cell r="G290">
            <v>2135.59</v>
          </cell>
          <cell r="H290">
            <v>11864.41</v>
          </cell>
        </row>
        <row r="291">
          <cell r="A291" t="str">
            <v>Code</v>
          </cell>
          <cell r="B291" t="str">
            <v>Concepto</v>
          </cell>
          <cell r="C291" t="str">
            <v>Cantidad</v>
          </cell>
          <cell r="D291" t="str">
            <v>ud.</v>
          </cell>
          <cell r="E291" t="str">
            <v>Rend.</v>
          </cell>
          <cell r="F291" t="str">
            <v>P.U. + ITBIS
(RD$)</v>
          </cell>
          <cell r="G291" t="str">
            <v>Total ITBIS
(RD$)</v>
          </cell>
          <cell r="H291" t="str">
            <v>Subtotal
(RD$)</v>
          </cell>
        </row>
        <row r="293">
          <cell r="B293" t="str">
            <v>Mano de Obra</v>
          </cell>
          <cell r="G293">
            <v>0</v>
          </cell>
          <cell r="H293">
            <v>0</v>
          </cell>
        </row>
        <row r="294">
          <cell r="D294" t="str">
            <v/>
          </cell>
          <cell r="F294" t="str">
            <v/>
          </cell>
          <cell r="G294">
            <v>0</v>
          </cell>
          <cell r="H294">
            <v>0</v>
          </cell>
        </row>
        <row r="296">
          <cell r="B296" t="str">
            <v>Materiales</v>
          </cell>
          <cell r="G296">
            <v>2135.59</v>
          </cell>
          <cell r="H296">
            <v>11864.41</v>
          </cell>
        </row>
        <row r="297">
          <cell r="A297" t="str">
            <v>M1002</v>
          </cell>
          <cell r="B297" t="str">
            <v xml:space="preserve">Paño fijo en aluminio color blanco, con hueco en forma de semicírculo para despacho. Vidrio templado de 6mm transparente. Longitud de 1.5 m. Área de farmacia. </v>
          </cell>
          <cell r="C297">
            <v>1</v>
          </cell>
          <cell r="D297" t="str">
            <v>ud</v>
          </cell>
          <cell r="E297">
            <v>1</v>
          </cell>
          <cell r="F297">
            <v>13999.996779661018</v>
          </cell>
          <cell r="G297">
            <v>2135.59</v>
          </cell>
          <cell r="H297">
            <v>11864.406779661018</v>
          </cell>
        </row>
        <row r="299">
          <cell r="B299" t="str">
            <v>Transporte, Equipos y Otros</v>
          </cell>
          <cell r="G299">
            <v>0</v>
          </cell>
          <cell r="H299">
            <v>0</v>
          </cell>
        </row>
        <row r="300">
          <cell r="D300" t="str">
            <v/>
          </cell>
          <cell r="F300" t="str">
            <v/>
          </cell>
          <cell r="G300">
            <v>0</v>
          </cell>
          <cell r="H300">
            <v>0</v>
          </cell>
        </row>
        <row r="302">
          <cell r="F302" t="str">
            <v>Suma RD$:</v>
          </cell>
          <cell r="G302">
            <v>2135.59</v>
          </cell>
          <cell r="H302">
            <v>11864.41</v>
          </cell>
        </row>
        <row r="304">
          <cell r="F304" t="str">
            <v>Total Partida:</v>
          </cell>
          <cell r="G304" t="str">
            <v>RD$ 14,000.00</v>
          </cell>
          <cell r="H304" t="str">
            <v>/ ud</v>
          </cell>
        </row>
        <row r="306">
          <cell r="A306">
            <v>6.0399999999999991</v>
          </cell>
          <cell r="B306" t="str">
            <v>Suministro E Instalación De Ventanas (1.56 X 1.20)  M. Ventanas Corredizas De Aluminio Y Cristal, Vidrio Templado 6Mm, Marco Color Blanco.</v>
          </cell>
          <cell r="G306">
            <v>2059.3200000000002</v>
          </cell>
          <cell r="H306">
            <v>11440.68</v>
          </cell>
        </row>
        <row r="307">
          <cell r="A307" t="str">
            <v>Code</v>
          </cell>
          <cell r="B307" t="str">
            <v>Concepto</v>
          </cell>
          <cell r="C307" t="str">
            <v>Cantidad</v>
          </cell>
          <cell r="D307" t="str">
            <v>ud.</v>
          </cell>
          <cell r="E307" t="str">
            <v>Rend.</v>
          </cell>
          <cell r="F307" t="str">
            <v>P.U. + ITBIS
(RD$)</v>
          </cell>
          <cell r="G307" t="str">
            <v>Total ITBIS
(RD$)</v>
          </cell>
          <cell r="H307" t="str">
            <v>Subtotal
(RD$)</v>
          </cell>
        </row>
        <row r="309">
          <cell r="B309" t="str">
            <v>Mano de Obra</v>
          </cell>
          <cell r="G309">
            <v>0</v>
          </cell>
          <cell r="H309">
            <v>0</v>
          </cell>
        </row>
        <row r="310">
          <cell r="D310" t="str">
            <v/>
          </cell>
          <cell r="F310" t="str">
            <v/>
          </cell>
          <cell r="G310">
            <v>0</v>
          </cell>
          <cell r="H310">
            <v>0</v>
          </cell>
        </row>
        <row r="312">
          <cell r="B312" t="str">
            <v>Materiales</v>
          </cell>
          <cell r="G312">
            <v>2059.3200000000002</v>
          </cell>
          <cell r="H312">
            <v>11440.68</v>
          </cell>
        </row>
        <row r="313">
          <cell r="A313" t="str">
            <v>M1003</v>
          </cell>
          <cell r="B313" t="str">
            <v>Suministro E Instalación De Ventanas (1.56 X 1.20)  M. Ventanas Corredizas De Aluminio Y Cristal, Vidrio Templado 6Mm, Marco Color Blanco.</v>
          </cell>
          <cell r="C313">
            <v>1</v>
          </cell>
          <cell r="D313" t="str">
            <v>ud</v>
          </cell>
          <cell r="E313">
            <v>1</v>
          </cell>
          <cell r="F313">
            <v>13499.997966101695</v>
          </cell>
          <cell r="G313">
            <v>2059.3200000000002</v>
          </cell>
          <cell r="H313">
            <v>11440.677966101695</v>
          </cell>
        </row>
        <row r="315">
          <cell r="B315" t="str">
            <v>Transporte, Equipos y Otros</v>
          </cell>
          <cell r="G315">
            <v>0</v>
          </cell>
          <cell r="H315">
            <v>0</v>
          </cell>
        </row>
        <row r="316">
          <cell r="D316" t="str">
            <v/>
          </cell>
          <cell r="F316" t="str">
            <v/>
          </cell>
          <cell r="G316">
            <v>0</v>
          </cell>
          <cell r="H316">
            <v>0</v>
          </cell>
        </row>
        <row r="318">
          <cell r="F318" t="str">
            <v>Suma RD$:</v>
          </cell>
          <cell r="G318">
            <v>2059.3200000000002</v>
          </cell>
          <cell r="H318">
            <v>11440.68</v>
          </cell>
        </row>
        <row r="320">
          <cell r="F320" t="str">
            <v>Total Partida:</v>
          </cell>
          <cell r="G320" t="str">
            <v>RD$ 13,500.00</v>
          </cell>
          <cell r="H320" t="str">
            <v>/ ud</v>
          </cell>
        </row>
        <row r="322">
          <cell r="A322">
            <v>6.0499999999999989</v>
          </cell>
          <cell r="B322" t="str">
            <v>Suministro E Instalación De Ventanas (1.00 X 1.20)  M. Ventanas Corredizas De Aluminio Y Cristal, Vidrio Templado 6Mm, Marco Color Blanco.</v>
          </cell>
          <cell r="G322">
            <v>1601.69</v>
          </cell>
          <cell r="H322">
            <v>8898.31</v>
          </cell>
        </row>
        <row r="323">
          <cell r="A323" t="str">
            <v>Code</v>
          </cell>
          <cell r="B323" t="str">
            <v>Concepto</v>
          </cell>
          <cell r="C323" t="str">
            <v>Cantidad</v>
          </cell>
          <cell r="D323" t="str">
            <v>ud.</v>
          </cell>
          <cell r="E323" t="str">
            <v>Rend.</v>
          </cell>
          <cell r="F323" t="str">
            <v>P.U. + ITBIS
(RD$)</v>
          </cell>
          <cell r="G323" t="str">
            <v>Total ITBIS
(RD$)</v>
          </cell>
          <cell r="H323" t="str">
            <v>Subtotal
(RD$)</v>
          </cell>
        </row>
        <row r="325">
          <cell r="B325" t="str">
            <v>Mano de Obra</v>
          </cell>
          <cell r="G325">
            <v>0</v>
          </cell>
          <cell r="H325">
            <v>0</v>
          </cell>
        </row>
        <row r="326">
          <cell r="D326" t="str">
            <v/>
          </cell>
          <cell r="F326" t="str">
            <v/>
          </cell>
          <cell r="G326">
            <v>0</v>
          </cell>
          <cell r="H326">
            <v>0</v>
          </cell>
        </row>
        <row r="328">
          <cell r="B328" t="str">
            <v>Materiales</v>
          </cell>
          <cell r="G328">
            <v>1601.69</v>
          </cell>
          <cell r="H328">
            <v>8898.31</v>
          </cell>
        </row>
        <row r="329">
          <cell r="A329" t="str">
            <v>M1004</v>
          </cell>
          <cell r="B329" t="str">
            <v>Suministro E Instalación De Ventanas (1.00 X 1.20)  M. Ventanas Corredizas De Aluminio Y Cristal, Vidrio Templado 6Mm, Marco Color Blanco.</v>
          </cell>
          <cell r="C329">
            <v>1</v>
          </cell>
          <cell r="D329" t="str">
            <v>ud</v>
          </cell>
          <cell r="E329">
            <v>1</v>
          </cell>
          <cell r="F329">
            <v>10499.995084745764</v>
          </cell>
          <cell r="G329">
            <v>1601.69</v>
          </cell>
          <cell r="H329">
            <v>8898.3050847457635</v>
          </cell>
        </row>
        <row r="331">
          <cell r="B331" t="str">
            <v>Transporte, Equipos y Otros</v>
          </cell>
          <cell r="G331">
            <v>0</v>
          </cell>
          <cell r="H331">
            <v>0</v>
          </cell>
        </row>
        <row r="332">
          <cell r="D332" t="str">
            <v/>
          </cell>
          <cell r="F332" t="str">
            <v/>
          </cell>
          <cell r="G332">
            <v>0</v>
          </cell>
          <cell r="H332">
            <v>0</v>
          </cell>
        </row>
        <row r="334">
          <cell r="F334" t="str">
            <v>Suma RD$:</v>
          </cell>
          <cell r="G334">
            <v>1601.69</v>
          </cell>
          <cell r="H334">
            <v>8898.31</v>
          </cell>
        </row>
        <row r="336">
          <cell r="D336" t="str">
            <v/>
          </cell>
          <cell r="F336" t="str">
            <v>Total Partida:</v>
          </cell>
          <cell r="G336" t="str">
            <v>RD$ 10,500.00</v>
          </cell>
          <cell r="H336" t="str">
            <v>/ ud</v>
          </cell>
        </row>
        <row r="338">
          <cell r="A338">
            <v>6.0599999999999987</v>
          </cell>
          <cell r="B338" t="str">
            <v xml:space="preserve">Suministro E Instalación De Puertas (1.10 X 2.10) M/Closet </v>
          </cell>
          <cell r="G338">
            <v>2135.59</v>
          </cell>
          <cell r="H338">
            <v>11864.41</v>
          </cell>
        </row>
        <row r="339">
          <cell r="A339" t="str">
            <v>Code</v>
          </cell>
          <cell r="B339" t="str">
            <v>Concepto</v>
          </cell>
          <cell r="C339" t="str">
            <v>Cantidad</v>
          </cell>
          <cell r="D339" t="str">
            <v>ud.</v>
          </cell>
          <cell r="E339" t="str">
            <v>Rend.</v>
          </cell>
          <cell r="F339" t="str">
            <v>P.U. + ITBIS
(RD$)</v>
          </cell>
          <cell r="G339" t="str">
            <v>Total ITBIS
(RD$)</v>
          </cell>
          <cell r="H339" t="str">
            <v>Subtotal
(RD$)</v>
          </cell>
        </row>
        <row r="341">
          <cell r="B341" t="str">
            <v>Mano de Obra</v>
          </cell>
          <cell r="G341">
            <v>0</v>
          </cell>
          <cell r="H341">
            <v>0</v>
          </cell>
        </row>
        <row r="342">
          <cell r="D342" t="str">
            <v/>
          </cell>
          <cell r="F342" t="str">
            <v/>
          </cell>
          <cell r="G342">
            <v>0</v>
          </cell>
          <cell r="H342">
            <v>0</v>
          </cell>
        </row>
        <row r="344">
          <cell r="B344" t="str">
            <v>Materiales</v>
          </cell>
          <cell r="G344">
            <v>2135.59</v>
          </cell>
          <cell r="H344">
            <v>11864.41</v>
          </cell>
        </row>
        <row r="345">
          <cell r="A345" t="str">
            <v>M1005</v>
          </cell>
          <cell r="B345" t="str">
            <v xml:space="preserve">Suministro E Instalación De Puertas (1.10 X 2.10) M/Closet </v>
          </cell>
          <cell r="C345">
            <v>1</v>
          </cell>
          <cell r="D345" t="str">
            <v>ud</v>
          </cell>
          <cell r="E345">
            <v>1</v>
          </cell>
          <cell r="F345">
            <v>13999.996779661018</v>
          </cell>
          <cell r="G345">
            <v>2135.59</v>
          </cell>
          <cell r="H345">
            <v>11864.406779661018</v>
          </cell>
        </row>
        <row r="347">
          <cell r="B347" t="str">
            <v>Transporte, Equipos y Otros</v>
          </cell>
          <cell r="G347">
            <v>0</v>
          </cell>
          <cell r="H347">
            <v>0</v>
          </cell>
        </row>
        <row r="348">
          <cell r="D348" t="str">
            <v/>
          </cell>
          <cell r="F348" t="str">
            <v/>
          </cell>
          <cell r="G348">
            <v>0</v>
          </cell>
          <cell r="H348">
            <v>0</v>
          </cell>
        </row>
        <row r="350">
          <cell r="F350" t="str">
            <v>Suma RD$:</v>
          </cell>
          <cell r="G350">
            <v>2135.59</v>
          </cell>
          <cell r="H350">
            <v>11864.41</v>
          </cell>
        </row>
        <row r="352">
          <cell r="F352" t="str">
            <v>Total Partida:</v>
          </cell>
          <cell r="G352" t="str">
            <v>RD$ 14,000.00</v>
          </cell>
          <cell r="H352" t="str">
            <v>/ ud</v>
          </cell>
        </row>
        <row r="354">
          <cell r="A354">
            <v>6.0699999999999985</v>
          </cell>
          <cell r="B354" t="str">
            <v xml:space="preserve">Suministro E Instalación De Puertas (1.00 X 2.10) M. Puerta Comercial De Aluminio Y Cristal, Vidrio Ahumado, Marco Color Blanco. </v>
          </cell>
          <cell r="G354">
            <v>2898.31</v>
          </cell>
          <cell r="H354">
            <v>16101.69</v>
          </cell>
        </row>
        <row r="355">
          <cell r="A355" t="str">
            <v>Code</v>
          </cell>
          <cell r="B355" t="str">
            <v>Concepto</v>
          </cell>
          <cell r="C355" t="str">
            <v>Cantidad</v>
          </cell>
          <cell r="D355" t="str">
            <v>ud.</v>
          </cell>
          <cell r="E355" t="str">
            <v>Rend.</v>
          </cell>
          <cell r="F355" t="str">
            <v>P.U. + ITBIS
(RD$)</v>
          </cell>
          <cell r="G355" t="str">
            <v>Total ITBIS
(RD$)</v>
          </cell>
          <cell r="H355" t="str">
            <v>Subtotal
(RD$)</v>
          </cell>
        </row>
        <row r="357">
          <cell r="B357" t="str">
            <v>Mano de Obra</v>
          </cell>
          <cell r="G357">
            <v>0</v>
          </cell>
          <cell r="H357">
            <v>0</v>
          </cell>
        </row>
        <row r="358">
          <cell r="D358" t="str">
            <v/>
          </cell>
          <cell r="F358" t="str">
            <v/>
          </cell>
          <cell r="G358">
            <v>0</v>
          </cell>
          <cell r="H358">
            <v>0</v>
          </cell>
        </row>
        <row r="360">
          <cell r="B360" t="str">
            <v>Materiales</v>
          </cell>
          <cell r="G360">
            <v>2898.31</v>
          </cell>
          <cell r="H360">
            <v>16101.69</v>
          </cell>
        </row>
        <row r="361">
          <cell r="A361" t="str">
            <v>M1006</v>
          </cell>
          <cell r="B361" t="str">
            <v xml:space="preserve">Suministro E Instalación De Puertas (1.00 X 2.10) M. Puerta Comercial De Aluminio Y Cristal, Vidrio Ahumado, Marco Color Blanco. </v>
          </cell>
          <cell r="C361">
            <v>1</v>
          </cell>
          <cell r="D361" t="str">
            <v>ud</v>
          </cell>
          <cell r="E361">
            <v>1</v>
          </cell>
          <cell r="F361">
            <v>19000.004915254238</v>
          </cell>
          <cell r="G361">
            <v>2898.31</v>
          </cell>
          <cell r="H361">
            <v>16101.694915254238</v>
          </cell>
        </row>
        <row r="363">
          <cell r="B363" t="str">
            <v>Transporte, Equipos y Otros</v>
          </cell>
          <cell r="G363">
            <v>0</v>
          </cell>
          <cell r="H363">
            <v>0</v>
          </cell>
        </row>
        <row r="364">
          <cell r="D364" t="str">
            <v/>
          </cell>
          <cell r="F364" t="str">
            <v/>
          </cell>
          <cell r="G364">
            <v>0</v>
          </cell>
          <cell r="H364">
            <v>0</v>
          </cell>
        </row>
        <row r="366">
          <cell r="F366" t="str">
            <v>Suma RD$:</v>
          </cell>
          <cell r="G366">
            <v>2898.31</v>
          </cell>
          <cell r="H366">
            <v>16101.69</v>
          </cell>
        </row>
        <row r="368">
          <cell r="F368" t="str">
            <v>Total Partida:</v>
          </cell>
          <cell r="G368" t="str">
            <v>RD$ 19,000.00</v>
          </cell>
          <cell r="H368" t="str">
            <v>/ ud</v>
          </cell>
        </row>
        <row r="370">
          <cell r="A370">
            <v>6.0799999999999983</v>
          </cell>
          <cell r="B370" t="str">
            <v xml:space="preserve">Suministro E Instalación De Puertas (1.5 X 2.1) M/ Puerta Doble Batiente Comercial De Aluminio Y Vidrio Laminado Mate 4+4Mm (De Seguridad), Marco Color Blanco. </v>
          </cell>
          <cell r="G370">
            <v>4271.1899999999996</v>
          </cell>
          <cell r="H370">
            <v>23728.81</v>
          </cell>
        </row>
        <row r="371">
          <cell r="A371" t="str">
            <v>Code</v>
          </cell>
          <cell r="B371" t="str">
            <v>Concepto</v>
          </cell>
          <cell r="C371" t="str">
            <v>Cantidad</v>
          </cell>
          <cell r="D371" t="str">
            <v>ud.</v>
          </cell>
          <cell r="E371" t="str">
            <v>Rend.</v>
          </cell>
          <cell r="F371" t="str">
            <v>P.U. + ITBIS
(RD$)</v>
          </cell>
          <cell r="G371" t="str">
            <v>Total ITBIS
(RD$)</v>
          </cell>
          <cell r="H371" t="str">
            <v>Subtotal
(RD$)</v>
          </cell>
        </row>
        <row r="373">
          <cell r="B373" t="str">
            <v>Mano de Obra</v>
          </cell>
          <cell r="G373">
            <v>0</v>
          </cell>
          <cell r="H373">
            <v>0</v>
          </cell>
        </row>
        <row r="374">
          <cell r="D374" t="str">
            <v/>
          </cell>
          <cell r="F374" t="str">
            <v/>
          </cell>
          <cell r="G374">
            <v>0</v>
          </cell>
          <cell r="H374">
            <v>0</v>
          </cell>
        </row>
        <row r="376">
          <cell r="B376" t="str">
            <v>Materiales</v>
          </cell>
          <cell r="G376">
            <v>4271.1899999999996</v>
          </cell>
          <cell r="H376">
            <v>23728.81</v>
          </cell>
        </row>
        <row r="377">
          <cell r="A377" t="str">
            <v>M1007</v>
          </cell>
          <cell r="B377" t="str">
            <v xml:space="preserve">Suministro E Instalación De Puertas (1.5 X 2.1) M/ Puerta Doble Batiente Comercial De Aluminio Y Vidrio Laminado Mate 4+4Mm (De Seguridad), Marco Color Blanco. </v>
          </cell>
          <cell r="C377">
            <v>1</v>
          </cell>
          <cell r="D377" t="str">
            <v>ud</v>
          </cell>
          <cell r="E377">
            <v>1</v>
          </cell>
          <cell r="F377">
            <v>28000.003559322035</v>
          </cell>
          <cell r="G377">
            <v>4271.1899999999996</v>
          </cell>
          <cell r="H377">
            <v>23728.813559322036</v>
          </cell>
        </row>
        <row r="379">
          <cell r="B379" t="str">
            <v>Transporte, Equipos y Otros</v>
          </cell>
          <cell r="G379">
            <v>0</v>
          </cell>
          <cell r="H379">
            <v>0</v>
          </cell>
        </row>
        <row r="380">
          <cell r="D380" t="str">
            <v/>
          </cell>
          <cell r="F380" t="str">
            <v/>
          </cell>
          <cell r="G380">
            <v>0</v>
          </cell>
          <cell r="H380">
            <v>0</v>
          </cell>
        </row>
        <row r="382">
          <cell r="F382" t="str">
            <v>Suma RD$:</v>
          </cell>
          <cell r="G382">
            <v>4271.1899999999996</v>
          </cell>
          <cell r="H382">
            <v>23728.81</v>
          </cell>
        </row>
        <row r="384">
          <cell r="D384" t="str">
            <v/>
          </cell>
          <cell r="F384" t="str">
            <v>Total Partida:</v>
          </cell>
          <cell r="G384" t="str">
            <v>RD$ 28,000.00</v>
          </cell>
          <cell r="H384" t="str">
            <v>/ ud</v>
          </cell>
        </row>
        <row r="386">
          <cell r="A386">
            <v>6.0899999999999981</v>
          </cell>
          <cell r="B386" t="str">
            <v xml:space="preserve">Suministro E Instalación De Puertas (0.8 X 2.10) M. Polimental. </v>
          </cell>
          <cell r="G386">
            <v>1983.05</v>
          </cell>
          <cell r="H386">
            <v>11016.95</v>
          </cell>
        </row>
        <row r="387">
          <cell r="A387" t="str">
            <v>Code</v>
          </cell>
          <cell r="B387" t="str">
            <v>Concepto</v>
          </cell>
          <cell r="C387" t="str">
            <v>Cantidad</v>
          </cell>
          <cell r="D387" t="str">
            <v>ud.</v>
          </cell>
          <cell r="E387" t="str">
            <v>Rend.</v>
          </cell>
          <cell r="F387" t="str">
            <v>P.U. + ITBIS
(RD$)</v>
          </cell>
          <cell r="G387" t="str">
            <v>Total ITBIS
(RD$)</v>
          </cell>
          <cell r="H387" t="str">
            <v>Subtotal
(RD$)</v>
          </cell>
        </row>
        <row r="389">
          <cell r="B389" t="str">
            <v>Mano de Obra</v>
          </cell>
          <cell r="G389">
            <v>0</v>
          </cell>
          <cell r="H389">
            <v>0</v>
          </cell>
        </row>
        <row r="390">
          <cell r="D390" t="str">
            <v/>
          </cell>
          <cell r="F390" t="str">
            <v/>
          </cell>
          <cell r="G390">
            <v>0</v>
          </cell>
          <cell r="H390">
            <v>0</v>
          </cell>
        </row>
        <row r="392">
          <cell r="B392" t="str">
            <v>Materiales</v>
          </cell>
          <cell r="G392">
            <v>1983.05</v>
          </cell>
          <cell r="H392">
            <v>11016.95</v>
          </cell>
        </row>
        <row r="393">
          <cell r="A393" t="str">
            <v>M1008</v>
          </cell>
          <cell r="B393" t="str">
            <v xml:space="preserve">Suministro E Instalación De Puertas (0.8 X 2.10) M. Polimental. </v>
          </cell>
          <cell r="C393">
            <v>1</v>
          </cell>
          <cell r="D393" t="str">
            <v>ud</v>
          </cell>
          <cell r="E393">
            <v>1</v>
          </cell>
          <cell r="F393">
            <v>12999.999152542372</v>
          </cell>
          <cell r="G393">
            <v>1983.05</v>
          </cell>
          <cell r="H393">
            <v>11016.949152542373</v>
          </cell>
        </row>
        <row r="395">
          <cell r="B395" t="str">
            <v>Transporte, Equipos y Otros</v>
          </cell>
          <cell r="G395">
            <v>0</v>
          </cell>
          <cell r="H395">
            <v>0</v>
          </cell>
        </row>
        <row r="396">
          <cell r="D396" t="str">
            <v/>
          </cell>
          <cell r="F396" t="str">
            <v/>
          </cell>
          <cell r="G396">
            <v>0</v>
          </cell>
          <cell r="H396">
            <v>0</v>
          </cell>
        </row>
        <row r="398">
          <cell r="F398" t="str">
            <v>Suma RD$:</v>
          </cell>
          <cell r="G398">
            <v>1983.05</v>
          </cell>
          <cell r="H398">
            <v>11016.95</v>
          </cell>
        </row>
        <row r="400">
          <cell r="F400" t="str">
            <v>Total Partida:</v>
          </cell>
          <cell r="G400" t="str">
            <v>RD$ 13,000.00</v>
          </cell>
          <cell r="H400" t="str">
            <v>/ ud</v>
          </cell>
        </row>
        <row r="402">
          <cell r="A402">
            <v>6.0999999999999979</v>
          </cell>
          <cell r="B402" t="str">
            <v xml:space="preserve">Suministro E Instalación De Puertas (2.10 X 0.90) M. Puerta Comercial De Aluminio Y Cristal, Vidrio Ahumado, Marco Color Blanco. </v>
          </cell>
          <cell r="G402">
            <v>2745.76</v>
          </cell>
          <cell r="H402">
            <v>15254.24</v>
          </cell>
        </row>
        <row r="403">
          <cell r="A403" t="str">
            <v>Code</v>
          </cell>
          <cell r="B403" t="str">
            <v>Concepto</v>
          </cell>
          <cell r="C403" t="str">
            <v>Cantidad</v>
          </cell>
          <cell r="D403" t="str">
            <v>ud.</v>
          </cell>
          <cell r="E403" t="str">
            <v>Rend.</v>
          </cell>
          <cell r="F403" t="str">
            <v>P.U. + ITBIS
(RD$)</v>
          </cell>
          <cell r="G403" t="str">
            <v>Total ITBIS
(RD$)</v>
          </cell>
          <cell r="H403" t="str">
            <v>Subtotal
(RD$)</v>
          </cell>
        </row>
        <row r="405">
          <cell r="B405" t="str">
            <v>Mano de Obra</v>
          </cell>
          <cell r="G405">
            <v>0</v>
          </cell>
          <cell r="H405">
            <v>0</v>
          </cell>
        </row>
        <row r="406">
          <cell r="D406" t="str">
            <v/>
          </cell>
          <cell r="F406" t="str">
            <v/>
          </cell>
          <cell r="G406">
            <v>0</v>
          </cell>
          <cell r="H406">
            <v>0</v>
          </cell>
        </row>
        <row r="408">
          <cell r="B408" t="str">
            <v>Materiales</v>
          </cell>
          <cell r="G408">
            <v>2745.76</v>
          </cell>
          <cell r="H408">
            <v>15254.24</v>
          </cell>
        </row>
        <row r="409">
          <cell r="A409" t="str">
            <v>M1009</v>
          </cell>
          <cell r="B409" t="str">
            <v xml:space="preserve">Suministro E Instalación De Puertas (2.10 X 0.90) M. Puerta Comercial De Aluminio Y Cristal, Vidrio Ahumado, Marco Color Blanco. </v>
          </cell>
          <cell r="C409">
            <v>1</v>
          </cell>
          <cell r="D409" t="str">
            <v>ud</v>
          </cell>
          <cell r="E409">
            <v>1</v>
          </cell>
          <cell r="F409">
            <v>17999.997288135593</v>
          </cell>
          <cell r="G409">
            <v>2745.76</v>
          </cell>
          <cell r="H409">
            <v>15254.237288135593</v>
          </cell>
        </row>
        <row r="411">
          <cell r="B411" t="str">
            <v>Transporte, Equipos y Otros</v>
          </cell>
          <cell r="G411">
            <v>0</v>
          </cell>
          <cell r="H411">
            <v>0</v>
          </cell>
        </row>
        <row r="412">
          <cell r="D412" t="str">
            <v/>
          </cell>
          <cell r="F412" t="str">
            <v/>
          </cell>
          <cell r="G412">
            <v>0</v>
          </cell>
          <cell r="H412">
            <v>0</v>
          </cell>
        </row>
        <row r="414">
          <cell r="F414" t="str">
            <v>Suma RD$:</v>
          </cell>
          <cell r="G414">
            <v>2745.76</v>
          </cell>
          <cell r="H414">
            <v>15254.24</v>
          </cell>
        </row>
        <row r="416">
          <cell r="D416" t="str">
            <v/>
          </cell>
          <cell r="F416" t="str">
            <v>Total Partida:</v>
          </cell>
          <cell r="G416" t="str">
            <v>RD$ 18,000.00</v>
          </cell>
          <cell r="H416" t="str">
            <v>/ ud</v>
          </cell>
        </row>
        <row r="418">
          <cell r="A418">
            <v>6.1099999999999977</v>
          </cell>
          <cell r="B418" t="str">
            <v xml:space="preserve">Suministro E Instalación De Puertas (2.10 X 0.90) M. Polimetal. </v>
          </cell>
          <cell r="G418">
            <v>2059.3200000000002</v>
          </cell>
          <cell r="H418">
            <v>11440.68</v>
          </cell>
        </row>
        <row r="419">
          <cell r="A419" t="str">
            <v>Code</v>
          </cell>
          <cell r="B419" t="str">
            <v>Concepto</v>
          </cell>
          <cell r="C419" t="str">
            <v>Cantidad</v>
          </cell>
          <cell r="D419" t="str">
            <v>ud.</v>
          </cell>
          <cell r="E419" t="str">
            <v>Rend.</v>
          </cell>
          <cell r="F419" t="str">
            <v>P.U. + ITBIS
(RD$)</v>
          </cell>
          <cell r="G419" t="str">
            <v>Total ITBIS
(RD$)</v>
          </cell>
          <cell r="H419" t="str">
            <v>Subtotal
(RD$)</v>
          </cell>
        </row>
        <row r="421">
          <cell r="B421" t="str">
            <v>Mano de Obra</v>
          </cell>
          <cell r="G421">
            <v>0</v>
          </cell>
          <cell r="H421">
            <v>0</v>
          </cell>
        </row>
        <row r="422">
          <cell r="D422" t="str">
            <v/>
          </cell>
          <cell r="F422" t="str">
            <v/>
          </cell>
          <cell r="G422">
            <v>0</v>
          </cell>
          <cell r="H422">
            <v>0</v>
          </cell>
        </row>
        <row r="424">
          <cell r="B424" t="str">
            <v>Materiales</v>
          </cell>
          <cell r="G424">
            <v>2059.3200000000002</v>
          </cell>
          <cell r="H424">
            <v>11440.68</v>
          </cell>
        </row>
        <row r="425">
          <cell r="A425" t="str">
            <v>M1010</v>
          </cell>
          <cell r="B425" t="str">
            <v xml:space="preserve">Suministro E Instalación De Puertas (2.10 X 0.90) M. Polimetal. </v>
          </cell>
          <cell r="C425">
            <v>1</v>
          </cell>
          <cell r="D425" t="str">
            <v>ud</v>
          </cell>
          <cell r="E425">
            <v>1</v>
          </cell>
          <cell r="F425">
            <v>13499.997966101695</v>
          </cell>
          <cell r="G425">
            <v>2059.3200000000002</v>
          </cell>
          <cell r="H425">
            <v>11440.677966101695</v>
          </cell>
        </row>
        <row r="427">
          <cell r="B427" t="str">
            <v>Transporte, Equipos y Otros</v>
          </cell>
          <cell r="G427">
            <v>0</v>
          </cell>
          <cell r="H427">
            <v>0</v>
          </cell>
        </row>
        <row r="428">
          <cell r="D428" t="str">
            <v/>
          </cell>
          <cell r="F428" t="str">
            <v/>
          </cell>
          <cell r="G428">
            <v>0</v>
          </cell>
          <cell r="H428">
            <v>0</v>
          </cell>
        </row>
        <row r="430">
          <cell r="F430" t="str">
            <v>Suma RD$:</v>
          </cell>
          <cell r="G430">
            <v>2059.3200000000002</v>
          </cell>
          <cell r="H430">
            <v>11440.68</v>
          </cell>
        </row>
        <row r="432">
          <cell r="D432" t="str">
            <v/>
          </cell>
          <cell r="F432" t="str">
            <v>Total Partida:</v>
          </cell>
          <cell r="G432" t="str">
            <v>RD$ 13,500.00</v>
          </cell>
          <cell r="H432" t="str">
            <v>/ ud</v>
          </cell>
        </row>
        <row r="434">
          <cell r="A434">
            <v>12.01</v>
          </cell>
          <cell r="B434" t="str">
            <v xml:space="preserve">Pañete De Verja </v>
          </cell>
          <cell r="G434">
            <v>55.91</v>
          </cell>
          <cell r="H434">
            <v>626.07000000000005</v>
          </cell>
        </row>
        <row r="435">
          <cell r="A435" t="str">
            <v>Code</v>
          </cell>
          <cell r="B435" t="str">
            <v>Concepto</v>
          </cell>
          <cell r="C435" t="str">
            <v>Cantidad</v>
          </cell>
          <cell r="D435" t="str">
            <v>ud.</v>
          </cell>
          <cell r="E435" t="str">
            <v>Rend.</v>
          </cell>
          <cell r="F435" t="str">
            <v>P.U. + ITBIS
(RD$)</v>
          </cell>
          <cell r="G435" t="str">
            <v>Total ITBIS
(RD$)</v>
          </cell>
          <cell r="H435" t="str">
            <v>Subtotal
(RD$)</v>
          </cell>
        </row>
        <row r="437">
          <cell r="B437" t="str">
            <v>Mano de Obra</v>
          </cell>
          <cell r="G437">
            <v>0</v>
          </cell>
          <cell r="H437">
            <v>0</v>
          </cell>
        </row>
        <row r="438">
          <cell r="D438" t="str">
            <v/>
          </cell>
          <cell r="F438" t="str">
            <v/>
          </cell>
          <cell r="G438">
            <v>0</v>
          </cell>
          <cell r="H438">
            <v>0</v>
          </cell>
        </row>
        <row r="440">
          <cell r="B440" t="str">
            <v>Materiales</v>
          </cell>
          <cell r="G440">
            <v>55.91</v>
          </cell>
          <cell r="H440">
            <v>626.07000000000005</v>
          </cell>
        </row>
        <row r="441">
          <cell r="A441" t="str">
            <v>6-2</v>
          </cell>
          <cell r="B441" t="str">
            <v>Pañete pulido</v>
          </cell>
          <cell r="C441">
            <v>1</v>
          </cell>
          <cell r="D441" t="str">
            <v>m2</v>
          </cell>
          <cell r="E441">
            <v>1</v>
          </cell>
          <cell r="F441">
            <v>607.83000000000004</v>
          </cell>
          <cell r="G441">
            <v>44.6</v>
          </cell>
          <cell r="H441">
            <v>563.23</v>
          </cell>
        </row>
        <row r="442">
          <cell r="A442" t="str">
            <v>M0410</v>
          </cell>
          <cell r="B442" t="str">
            <v>Andamios en madera</v>
          </cell>
          <cell r="C442">
            <v>1</v>
          </cell>
          <cell r="D442" t="str">
            <v>m2</v>
          </cell>
          <cell r="E442">
            <v>1</v>
          </cell>
          <cell r="F442">
            <v>74.150000000000006</v>
          </cell>
          <cell r="G442">
            <v>11.31</v>
          </cell>
          <cell r="H442">
            <v>62.84</v>
          </cell>
        </row>
        <row r="444">
          <cell r="B444" t="str">
            <v>Transporte, Equipos y Otros</v>
          </cell>
          <cell r="G444">
            <v>0</v>
          </cell>
          <cell r="H444">
            <v>0</v>
          </cell>
        </row>
        <row r="445">
          <cell r="D445" t="str">
            <v/>
          </cell>
          <cell r="F445" t="str">
            <v/>
          </cell>
          <cell r="G445">
            <v>0</v>
          </cell>
          <cell r="H445">
            <v>0</v>
          </cell>
        </row>
        <row r="447">
          <cell r="F447" t="str">
            <v>Suma RD$:</v>
          </cell>
          <cell r="G447">
            <v>55.91</v>
          </cell>
          <cell r="H447">
            <v>626.07000000000005</v>
          </cell>
        </row>
        <row r="449">
          <cell r="D449" t="str">
            <v/>
          </cell>
          <cell r="F449" t="str">
            <v>Total Partida:</v>
          </cell>
          <cell r="G449" t="str">
            <v>RD$ 681.98</v>
          </cell>
          <cell r="H449" t="str">
            <v>/ m²</v>
          </cell>
        </row>
        <row r="451">
          <cell r="A451">
            <v>12.04</v>
          </cell>
          <cell r="B451" t="str">
            <v>Vaciado De 9 Columnas C1 (0.20 X 0.20) M (Acero Existente)</v>
          </cell>
          <cell r="G451">
            <v>3186.27</v>
          </cell>
          <cell r="H451">
            <v>34728.61</v>
          </cell>
        </row>
        <row r="452">
          <cell r="A452" t="str">
            <v>Code</v>
          </cell>
          <cell r="B452" t="str">
            <v>Concepto</v>
          </cell>
          <cell r="C452" t="str">
            <v>Cantidad</v>
          </cell>
          <cell r="D452" t="str">
            <v>ud.</v>
          </cell>
          <cell r="E452" t="str">
            <v>Rend.</v>
          </cell>
          <cell r="F452" t="str">
            <v>P.U. + ITBIS
(RD$)</v>
          </cell>
          <cell r="G452" t="str">
            <v>Total ITBIS
(RD$)</v>
          </cell>
          <cell r="H452" t="str">
            <v>Subtotal
(RD$)</v>
          </cell>
        </row>
        <row r="454">
          <cell r="B454" t="str">
            <v>Mano de Obra</v>
          </cell>
          <cell r="G454">
            <v>0</v>
          </cell>
          <cell r="H454">
            <v>17026.099999999999</v>
          </cell>
        </row>
        <row r="455">
          <cell r="A455" t="str">
            <v>W0501</v>
          </cell>
          <cell r="B455" t="str">
            <v>Confección e instalación de moldes para columnas 30x30</v>
          </cell>
          <cell r="C455">
            <v>3.17</v>
          </cell>
          <cell r="D455" t="str">
            <v>m</v>
          </cell>
          <cell r="E455">
            <v>0.12680000000000002</v>
          </cell>
          <cell r="F455">
            <v>646.86</v>
          </cell>
          <cell r="G455">
            <v>0</v>
          </cell>
          <cell r="H455">
            <v>16171.499999999998</v>
          </cell>
        </row>
        <row r="456">
          <cell r="A456" t="str">
            <v>W0502</v>
          </cell>
          <cell r="B456" t="str">
            <v>Desencofrado columna</v>
          </cell>
          <cell r="C456">
            <v>2.536</v>
          </cell>
          <cell r="D456" t="str">
            <v>m2</v>
          </cell>
          <cell r="E456">
            <v>0.12680000000000002</v>
          </cell>
          <cell r="F456">
            <v>42.73</v>
          </cell>
          <cell r="G456">
            <v>0</v>
          </cell>
          <cell r="H456">
            <v>854.5999999999998</v>
          </cell>
        </row>
        <row r="458">
          <cell r="B458" t="str">
            <v>Materiales</v>
          </cell>
          <cell r="G458">
            <v>2983.51</v>
          </cell>
          <cell r="H458">
            <v>16575.95</v>
          </cell>
        </row>
        <row r="459">
          <cell r="A459" t="str">
            <v>M0204</v>
          </cell>
          <cell r="B459" t="str">
            <v>Hormigón industrial 210 kg/cm2 (+5%)</v>
          </cell>
          <cell r="C459">
            <v>1.05</v>
          </cell>
          <cell r="D459" t="str">
            <v>m3</v>
          </cell>
          <cell r="E459">
            <v>1</v>
          </cell>
          <cell r="F459">
            <v>7200.0049152542379</v>
          </cell>
          <cell r="G459">
            <v>1153.2255</v>
          </cell>
          <cell r="H459">
            <v>6406.7796610169498</v>
          </cell>
        </row>
        <row r="460">
          <cell r="A460" t="str">
            <v>M0205</v>
          </cell>
          <cell r="B460" t="str">
            <v>Servicio de colocación de hormigón</v>
          </cell>
          <cell r="C460">
            <v>1</v>
          </cell>
          <cell r="D460" t="str">
            <v>m3</v>
          </cell>
          <cell r="E460">
            <v>1</v>
          </cell>
          <cell r="F460">
            <v>1199.9991525423729</v>
          </cell>
          <cell r="G460">
            <v>183.05</v>
          </cell>
          <cell r="H460">
            <v>1016.949152542373</v>
          </cell>
        </row>
        <row r="461">
          <cell r="A461" t="str">
            <v>M0206</v>
          </cell>
          <cell r="B461" t="str">
            <v>Bomba de hormigón</v>
          </cell>
          <cell r="C461">
            <v>1</v>
          </cell>
          <cell r="D461" t="str">
            <v>ud</v>
          </cell>
          <cell r="E461">
            <v>38.639264285714319</v>
          </cell>
          <cell r="F461">
            <v>20000.00254237288</v>
          </cell>
          <cell r="G461">
            <v>78.957248705378646</v>
          </cell>
          <cell r="H461">
            <v>438.65101615403455</v>
          </cell>
        </row>
        <row r="462">
          <cell r="A462" t="str">
            <v>M0408</v>
          </cell>
          <cell r="B462" t="str">
            <v>Pino bruto americano</v>
          </cell>
          <cell r="C462">
            <v>6.8243192041939631</v>
          </cell>
          <cell r="D462" t="str">
            <v>pt</v>
          </cell>
          <cell r="E462">
            <v>0.12680000000000002</v>
          </cell>
          <cell r="F462">
            <v>189.99694915254238</v>
          </cell>
          <cell r="G462">
            <v>1559.6906193812383</v>
          </cell>
          <cell r="H462">
            <v>8665.8600812493514</v>
          </cell>
        </row>
        <row r="463">
          <cell r="A463" t="str">
            <v>M0411</v>
          </cell>
          <cell r="B463" t="str">
            <v>Clavos de acero</v>
          </cell>
          <cell r="C463">
            <v>1.0236478806290945</v>
          </cell>
          <cell r="D463" t="str">
            <v>lb</v>
          </cell>
          <cell r="E463">
            <v>1</v>
          </cell>
          <cell r="F463">
            <v>55.000169491525426</v>
          </cell>
          <cell r="G463">
            <v>8.5884057184781035</v>
          </cell>
          <cell r="H463">
            <v>47.712401215762881</v>
          </cell>
        </row>
        <row r="465">
          <cell r="B465" t="str">
            <v>Transporte, Equipos y Otros</v>
          </cell>
          <cell r="G465">
            <v>202.76</v>
          </cell>
          <cell r="H465">
            <v>1126.56</v>
          </cell>
        </row>
        <row r="466">
          <cell r="A466" t="str">
            <v>%M0408</v>
          </cell>
          <cell r="B466" t="str">
            <v>Herramientas menores</v>
          </cell>
          <cell r="C466">
            <v>0.03</v>
          </cell>
          <cell r="D466" t="str">
            <v>%</v>
          </cell>
          <cell r="E466">
            <v>1</v>
          </cell>
          <cell r="F466">
            <v>10225.550700630589</v>
          </cell>
          <cell r="G466">
            <v>46.790718581437147</v>
          </cell>
          <cell r="H466">
            <v>259.97580243748052</v>
          </cell>
        </row>
        <row r="467">
          <cell r="A467" t="str">
            <v>%M0408</v>
          </cell>
          <cell r="B467" t="str">
            <v>Transporte y traslado de maderas</v>
          </cell>
          <cell r="C467">
            <v>0.1</v>
          </cell>
          <cell r="D467" t="str">
            <v>%</v>
          </cell>
          <cell r="E467">
            <v>1</v>
          </cell>
          <cell r="F467">
            <v>10225.550700630589</v>
          </cell>
          <cell r="G467">
            <v>155.96906193812384</v>
          </cell>
          <cell r="H467">
            <v>866.58600812493523</v>
          </cell>
        </row>
        <row r="469">
          <cell r="B469" t="str">
            <v>Ancho x largo x alto ---&gt;</v>
          </cell>
          <cell r="C469">
            <v>0.2</v>
          </cell>
          <cell r="D469">
            <v>0.2</v>
          </cell>
          <cell r="E469">
            <v>3.17</v>
          </cell>
          <cell r="F469" t="str">
            <v>Suma RD$:</v>
          </cell>
          <cell r="G469">
            <v>3186.27</v>
          </cell>
          <cell r="H469">
            <v>34728.61</v>
          </cell>
        </row>
        <row r="470">
          <cell r="B470" t="str">
            <v>(4 usos a las caras. 10 usos a barrotes)</v>
          </cell>
          <cell r="C470">
            <v>6.8243192041939631</v>
          </cell>
          <cell r="D470" t="str">
            <v>&lt;--4 caras</v>
          </cell>
        </row>
        <row r="471">
          <cell r="B471" t="str">
            <v>40' de barrotes por cada 2 m de h de col:</v>
          </cell>
          <cell r="C471">
            <v>63.4</v>
          </cell>
          <cell r="E471">
            <v>6.8243192041939631</v>
          </cell>
          <cell r="F471" t="str">
            <v>Total Partida:</v>
          </cell>
          <cell r="G471" t="str">
            <v>RD$ 37,914.89</v>
          </cell>
          <cell r="H471" t="str">
            <v>/ m³</v>
          </cell>
        </row>
        <row r="473">
          <cell r="A473">
            <v>12.049999999999999</v>
          </cell>
          <cell r="B473" t="str">
            <v>Vaciado De 33 Columnas C2 (0.15 X 0.20) M (Acero Existente)</v>
          </cell>
          <cell r="G473">
            <v>3478.94</v>
          </cell>
          <cell r="H473">
            <v>41887.65</v>
          </cell>
        </row>
        <row r="474">
          <cell r="A474" t="str">
            <v>Code</v>
          </cell>
          <cell r="B474" t="str">
            <v>Concepto</v>
          </cell>
          <cell r="C474" t="str">
            <v>Cantidad</v>
          </cell>
          <cell r="D474" t="str">
            <v>ud.</v>
          </cell>
          <cell r="E474" t="str">
            <v>Rend.</v>
          </cell>
          <cell r="F474" t="str">
            <v>P.U. + ITBIS
(RD$)</v>
          </cell>
          <cell r="G474" t="str">
            <v>Total ITBIS
(RD$)</v>
          </cell>
          <cell r="H474" t="str">
            <v>Subtotal
(RD$)</v>
          </cell>
        </row>
        <row r="476">
          <cell r="B476" t="str">
            <v>Mano de Obra</v>
          </cell>
          <cell r="G476">
            <v>0</v>
          </cell>
          <cell r="H476">
            <v>22559.03</v>
          </cell>
        </row>
        <row r="477">
          <cell r="A477" t="str">
            <v>W0501</v>
          </cell>
          <cell r="B477" t="str">
            <v>Confección e instalación de moldes para columnas 30x30</v>
          </cell>
          <cell r="C477">
            <v>3.17</v>
          </cell>
          <cell r="D477" t="str">
            <v>m</v>
          </cell>
          <cell r="E477">
            <v>9.509999999999999E-2</v>
          </cell>
          <cell r="F477">
            <v>646.86</v>
          </cell>
          <cell r="G477">
            <v>0</v>
          </cell>
          <cell r="H477">
            <v>21562.000000000004</v>
          </cell>
        </row>
        <row r="478">
          <cell r="A478" t="str">
            <v>W0502</v>
          </cell>
          <cell r="B478" t="str">
            <v>Desencofrado columna</v>
          </cell>
          <cell r="C478">
            <v>2.2189999999999999</v>
          </cell>
          <cell r="D478" t="str">
            <v>m2</v>
          </cell>
          <cell r="E478">
            <v>9.509999999999999E-2</v>
          </cell>
          <cell r="F478">
            <v>42.73</v>
          </cell>
          <cell r="G478">
            <v>0</v>
          </cell>
          <cell r="H478">
            <v>997.03333333333342</v>
          </cell>
        </row>
        <row r="480">
          <cell r="B480" t="str">
            <v>Materiales</v>
          </cell>
          <cell r="G480">
            <v>3242.39</v>
          </cell>
          <cell r="H480">
            <v>18014.3</v>
          </cell>
        </row>
        <row r="481">
          <cell r="A481" t="str">
            <v>M0204</v>
          </cell>
          <cell r="B481" t="str">
            <v>Hormigón industrial 210 kg/cm2 (+5%)</v>
          </cell>
          <cell r="C481">
            <v>1.05</v>
          </cell>
          <cell r="D481" t="str">
            <v>m3</v>
          </cell>
          <cell r="E481">
            <v>1</v>
          </cell>
          <cell r="F481">
            <v>7200.0049152542379</v>
          </cell>
          <cell r="G481">
            <v>1153.2255</v>
          </cell>
          <cell r="H481">
            <v>6406.7796610169498</v>
          </cell>
        </row>
        <row r="482">
          <cell r="A482" t="str">
            <v>M0205</v>
          </cell>
          <cell r="B482" t="str">
            <v>Servicio de colocación de hormigón</v>
          </cell>
          <cell r="C482">
            <v>1</v>
          </cell>
          <cell r="D482" t="str">
            <v>m3</v>
          </cell>
          <cell r="E482">
            <v>1</v>
          </cell>
          <cell r="F482">
            <v>1199.9991525423729</v>
          </cell>
          <cell r="G482">
            <v>183.05</v>
          </cell>
          <cell r="H482">
            <v>1016.949152542373</v>
          </cell>
        </row>
        <row r="483">
          <cell r="A483" t="str">
            <v>M0206</v>
          </cell>
          <cell r="B483" t="str">
            <v>Bomba de hormigón</v>
          </cell>
          <cell r="C483">
            <v>1</v>
          </cell>
          <cell r="D483" t="str">
            <v>ud</v>
          </cell>
          <cell r="E483">
            <v>38.639264285714319</v>
          </cell>
          <cell r="F483">
            <v>20000.00254237288</v>
          </cell>
          <cell r="G483">
            <v>78.957248705378646</v>
          </cell>
          <cell r="H483">
            <v>438.65101615403455</v>
          </cell>
        </row>
        <row r="484">
          <cell r="A484" t="str">
            <v>M0408</v>
          </cell>
          <cell r="B484" t="str">
            <v>Pino bruto americano</v>
          </cell>
          <cell r="C484">
            <v>5.9712793036697178</v>
          </cell>
          <cell r="D484" t="str">
            <v>pt</v>
          </cell>
          <cell r="E484">
            <v>9.509999999999999E-2</v>
          </cell>
          <cell r="F484">
            <v>189.99694915254238</v>
          </cell>
          <cell r="G484">
            <v>1819.6390559447786</v>
          </cell>
          <cell r="H484">
            <v>10110.170094790912</v>
          </cell>
        </row>
        <row r="485">
          <cell r="A485" t="str">
            <v>M0411</v>
          </cell>
          <cell r="B485" t="str">
            <v>Clavos de acero</v>
          </cell>
          <cell r="C485">
            <v>0.8956918955504577</v>
          </cell>
          <cell r="D485" t="str">
            <v>lb</v>
          </cell>
          <cell r="E485">
            <v>1</v>
          </cell>
          <cell r="F485">
            <v>55.000169491525426</v>
          </cell>
          <cell r="G485">
            <v>7.5148550036683401</v>
          </cell>
          <cell r="H485">
            <v>41.748351063792519</v>
          </cell>
        </row>
        <row r="487">
          <cell r="B487" t="str">
            <v>Transporte, Equipos y Otros</v>
          </cell>
          <cell r="G487">
            <v>236.55</v>
          </cell>
          <cell r="H487">
            <v>1314.32</v>
          </cell>
        </row>
        <row r="488">
          <cell r="A488" t="str">
            <v>%M0408</v>
          </cell>
          <cell r="B488" t="str">
            <v>Herramientas menores</v>
          </cell>
          <cell r="C488">
            <v>0.03</v>
          </cell>
          <cell r="D488" t="str">
            <v>%</v>
          </cell>
          <cell r="E488">
            <v>1</v>
          </cell>
          <cell r="F488">
            <v>11929.809150735691</v>
          </cell>
          <cell r="G488">
            <v>54.589171678343355</v>
          </cell>
          <cell r="H488">
            <v>303.30510284372735</v>
          </cell>
        </row>
        <row r="489">
          <cell r="A489" t="str">
            <v>%M0408</v>
          </cell>
          <cell r="B489" t="str">
            <v>Transporte y traslado de maderas</v>
          </cell>
          <cell r="C489">
            <v>0.1</v>
          </cell>
          <cell r="D489" t="str">
            <v>%</v>
          </cell>
          <cell r="E489">
            <v>1</v>
          </cell>
          <cell r="F489">
            <v>11929.809150735691</v>
          </cell>
          <cell r="G489">
            <v>181.96390559447786</v>
          </cell>
          <cell r="H489">
            <v>1011.0170094790913</v>
          </cell>
        </row>
        <row r="491">
          <cell r="B491" t="str">
            <v>Ancho x largo x alto ---&gt;</v>
          </cell>
          <cell r="C491">
            <v>0.15</v>
          </cell>
          <cell r="D491">
            <v>0.2</v>
          </cell>
          <cell r="E491">
            <v>3.17</v>
          </cell>
          <cell r="F491" t="str">
            <v>Suma RD$:</v>
          </cell>
          <cell r="G491">
            <v>3478.94</v>
          </cell>
          <cell r="H491">
            <v>41887.65</v>
          </cell>
        </row>
        <row r="492">
          <cell r="B492" t="str">
            <v>(4 usos a las caras. 10 usos a barrotes)</v>
          </cell>
          <cell r="C492">
            <v>5.9712793036697178</v>
          </cell>
          <cell r="D492" t="str">
            <v>&lt;--4 caras</v>
          </cell>
        </row>
        <row r="493">
          <cell r="B493" t="str">
            <v>40' de barrotes por cada 2 m de h de col:</v>
          </cell>
          <cell r="C493">
            <v>63.4</v>
          </cell>
          <cell r="E493">
            <v>5.9712793036697178</v>
          </cell>
          <cell r="F493" t="str">
            <v>Total Partida:</v>
          </cell>
          <cell r="G493" t="str">
            <v>RD$ 45,366.59</v>
          </cell>
          <cell r="H493" t="str">
            <v>/ m³</v>
          </cell>
        </row>
        <row r="495">
          <cell r="A495">
            <v>12.059999999999999</v>
          </cell>
          <cell r="B495" t="str">
            <v xml:space="preserve">Completar Muros Con Bloques Snt </v>
          </cell>
          <cell r="G495">
            <v>145.86000000000001</v>
          </cell>
          <cell r="H495">
            <v>1244.32</v>
          </cell>
        </row>
        <row r="496">
          <cell r="A496" t="str">
            <v>Code</v>
          </cell>
          <cell r="B496" t="str">
            <v>Concepto</v>
          </cell>
          <cell r="C496" t="str">
            <v>Cantidad</v>
          </cell>
          <cell r="D496" t="str">
            <v>ud.</v>
          </cell>
          <cell r="E496" t="str">
            <v>Rend.</v>
          </cell>
          <cell r="F496" t="str">
            <v>P.U. + ITBIS
(RD$)</v>
          </cell>
          <cell r="G496" t="str">
            <v>Total ITBIS
(RD$)</v>
          </cell>
          <cell r="H496" t="str">
            <v>Subtotal
(RD$)</v>
          </cell>
        </row>
        <row r="498">
          <cell r="B498" t="str">
            <v>Mano de Obra</v>
          </cell>
          <cell r="G498">
            <v>0</v>
          </cell>
          <cell r="H498">
            <v>0</v>
          </cell>
        </row>
        <row r="499">
          <cell r="D499" t="str">
            <v/>
          </cell>
          <cell r="F499" t="str">
            <v/>
          </cell>
          <cell r="G499">
            <v>0</v>
          </cell>
          <cell r="H499">
            <v>0</v>
          </cell>
        </row>
        <row r="501">
          <cell r="B501" t="str">
            <v>Materiales</v>
          </cell>
          <cell r="G501">
            <v>145.86000000000001</v>
          </cell>
          <cell r="H501">
            <v>1244.32</v>
          </cell>
        </row>
        <row r="502">
          <cell r="A502" t="str">
            <v>6-1</v>
          </cell>
          <cell r="B502" t="str">
            <v>Muro de bloques 6" bastones 3/8" @ 0.80 m</v>
          </cell>
          <cell r="C502">
            <v>1</v>
          </cell>
          <cell r="D502" t="str">
            <v>m2</v>
          </cell>
          <cell r="E502">
            <v>1</v>
          </cell>
          <cell r="F502">
            <v>1390.1799999999998</v>
          </cell>
          <cell r="G502">
            <v>145.86000000000001</v>
          </cell>
          <cell r="H502">
            <v>1244.32</v>
          </cell>
        </row>
        <row r="504">
          <cell r="B504" t="str">
            <v>Transporte, Equipos y Otros</v>
          </cell>
          <cell r="G504">
            <v>0</v>
          </cell>
          <cell r="H504">
            <v>0</v>
          </cell>
        </row>
        <row r="505">
          <cell r="D505" t="str">
            <v/>
          </cell>
          <cell r="F505" t="str">
            <v/>
          </cell>
          <cell r="G505">
            <v>0</v>
          </cell>
          <cell r="H505">
            <v>0</v>
          </cell>
        </row>
        <row r="507">
          <cell r="F507" t="str">
            <v>Suma RD$:</v>
          </cell>
          <cell r="G507">
            <v>145.86000000000001</v>
          </cell>
          <cell r="H507">
            <v>1244.32</v>
          </cell>
        </row>
        <row r="509">
          <cell r="D509" t="str">
            <v/>
          </cell>
          <cell r="F509" t="str">
            <v>Total Partida:</v>
          </cell>
          <cell r="G509" t="str">
            <v>RD$ 1,390.18</v>
          </cell>
          <cell r="H509" t="str">
            <v>/ m²</v>
          </cell>
        </row>
        <row r="511">
          <cell r="A511">
            <v>12.069999999999999</v>
          </cell>
          <cell r="B511" t="str">
            <v>Construcción De Dos Columnas (0.30 X 0.30) En Puerta Posterior</v>
          </cell>
          <cell r="G511">
            <v>6544.76</v>
          </cell>
          <cell r="H511">
            <v>49699.96</v>
          </cell>
        </row>
        <row r="512">
          <cell r="A512" t="str">
            <v>Code</v>
          </cell>
          <cell r="B512" t="str">
            <v>Concepto</v>
          </cell>
          <cell r="C512" t="str">
            <v>Cantidad</v>
          </cell>
          <cell r="D512" t="str">
            <v>ud.</v>
          </cell>
          <cell r="E512" t="str">
            <v>Rend.</v>
          </cell>
          <cell r="F512" t="str">
            <v>P.U. + ITBIS
(RD$)</v>
          </cell>
          <cell r="G512" t="str">
            <v>Total ITBIS
(RD$)</v>
          </cell>
          <cell r="H512" t="str">
            <v>Subtotal
(RD$)</v>
          </cell>
        </row>
        <row r="514">
          <cell r="B514" t="str">
            <v>Mano de Obra</v>
          </cell>
          <cell r="G514">
            <v>0</v>
          </cell>
          <cell r="H514">
            <v>13339.27</v>
          </cell>
        </row>
        <row r="515">
          <cell r="A515" t="str">
            <v>W0501</v>
          </cell>
          <cell r="B515" t="str">
            <v>Confección e instalación de moldes para columnas 30x30</v>
          </cell>
          <cell r="C515">
            <v>3.17</v>
          </cell>
          <cell r="D515" t="str">
            <v>m</v>
          </cell>
          <cell r="E515">
            <v>0.2853</v>
          </cell>
          <cell r="F515">
            <v>646.86</v>
          </cell>
          <cell r="G515">
            <v>0</v>
          </cell>
          <cell r="H515">
            <v>7187.333333333333</v>
          </cell>
        </row>
        <row r="516">
          <cell r="A516" t="str">
            <v>W0502</v>
          </cell>
          <cell r="B516" t="str">
            <v>Desencofrado columna</v>
          </cell>
          <cell r="C516">
            <v>3.8039999999999998</v>
          </cell>
          <cell r="D516" t="str">
            <v>m2</v>
          </cell>
          <cell r="E516">
            <v>0.2853</v>
          </cell>
          <cell r="F516">
            <v>42.73</v>
          </cell>
          <cell r="G516">
            <v>0</v>
          </cell>
          <cell r="H516">
            <v>569.73333333333323</v>
          </cell>
        </row>
        <row r="517">
          <cell r="A517" t="str">
            <v>W0600</v>
          </cell>
          <cell r="B517" t="str">
            <v>M.O Acero</v>
          </cell>
          <cell r="C517">
            <v>2.2000000000000002</v>
          </cell>
          <cell r="D517" t="str">
            <v>QQ</v>
          </cell>
          <cell r="E517">
            <v>0.2853</v>
          </cell>
          <cell r="F517">
            <v>723.91</v>
          </cell>
          <cell r="G517">
            <v>0</v>
          </cell>
          <cell r="H517">
            <v>5582.2011917280061</v>
          </cell>
        </row>
        <row r="519">
          <cell r="B519" t="str">
            <v>Materiales</v>
          </cell>
          <cell r="G519">
            <v>6409.59</v>
          </cell>
          <cell r="H519">
            <v>35609.65</v>
          </cell>
        </row>
        <row r="520">
          <cell r="A520" t="str">
            <v>M0204</v>
          </cell>
          <cell r="B520" t="str">
            <v>Hormigón industrial 210 kg/cm2 (+5%)</v>
          </cell>
          <cell r="C520">
            <v>1.05</v>
          </cell>
          <cell r="D520" t="str">
            <v>m3</v>
          </cell>
          <cell r="E520">
            <v>1</v>
          </cell>
          <cell r="F520">
            <v>7200.0049152542379</v>
          </cell>
          <cell r="G520">
            <v>1153.2255</v>
          </cell>
          <cell r="H520">
            <v>6406.7796610169498</v>
          </cell>
        </row>
        <row r="521">
          <cell r="A521" t="str">
            <v>M0205</v>
          </cell>
          <cell r="B521" t="str">
            <v>Servicio de colocación de hormigón</v>
          </cell>
          <cell r="C521">
            <v>1</v>
          </cell>
          <cell r="D521" t="str">
            <v>m3</v>
          </cell>
          <cell r="E521">
            <v>1</v>
          </cell>
          <cell r="F521">
            <v>1199.9991525423729</v>
          </cell>
          <cell r="G521">
            <v>183.05</v>
          </cell>
          <cell r="H521">
            <v>1016.949152542373</v>
          </cell>
        </row>
        <row r="522">
          <cell r="A522" t="str">
            <v>M0206</v>
          </cell>
          <cell r="B522" t="str">
            <v>Bomba de hormigón</v>
          </cell>
          <cell r="C522">
            <v>1</v>
          </cell>
          <cell r="D522" t="str">
            <v>ud</v>
          </cell>
          <cell r="E522">
            <v>38.639264285714319</v>
          </cell>
          <cell r="F522">
            <v>20000.00254237288</v>
          </cell>
          <cell r="G522">
            <v>78.957248705378646</v>
          </cell>
          <cell r="H522">
            <v>438.65101615403455</v>
          </cell>
        </row>
        <row r="523">
          <cell r="A523" t="str">
            <v>M0408</v>
          </cell>
          <cell r="B523" t="str">
            <v>Pino bruto americano</v>
          </cell>
          <cell r="C523">
            <v>10.236478806290945</v>
          </cell>
          <cell r="D523" t="str">
            <v>pt</v>
          </cell>
          <cell r="E523">
            <v>0.2853</v>
          </cell>
          <cell r="F523">
            <v>189.99694915254238</v>
          </cell>
          <cell r="G523">
            <v>1039.793746254159</v>
          </cell>
          <cell r="H523">
            <v>5777.2400541662355</v>
          </cell>
        </row>
        <row r="524">
          <cell r="A524" t="str">
            <v>M0411</v>
          </cell>
          <cell r="B524" t="str">
            <v>Clavos de acero</v>
          </cell>
          <cell r="C524">
            <v>1.5354718209436418</v>
          </cell>
          <cell r="D524" t="str">
            <v>lb</v>
          </cell>
          <cell r="E524">
            <v>1</v>
          </cell>
          <cell r="F524">
            <v>55.000169491525426</v>
          </cell>
          <cell r="G524">
            <v>12.882608577717155</v>
          </cell>
          <cell r="H524">
            <v>71.568601823644329</v>
          </cell>
        </row>
        <row r="525">
          <cell r="A525" t="str">
            <v>M0201</v>
          </cell>
          <cell r="B525" t="str">
            <v>Acero grado 60 (+5%)</v>
          </cell>
          <cell r="C525">
            <v>2.3100000000000005</v>
          </cell>
          <cell r="D525" t="str">
            <v>QQ</v>
          </cell>
          <cell r="E525">
            <v>0.2853</v>
          </cell>
          <cell r="F525">
            <v>3100</v>
          </cell>
          <cell r="G525">
            <v>3828.7865404837021</v>
          </cell>
          <cell r="H525">
            <v>21271.108307045219</v>
          </cell>
        </row>
        <row r="526">
          <cell r="A526" t="str">
            <v>M0202</v>
          </cell>
          <cell r="B526" t="str">
            <v>Alambre #18 (+20%)</v>
          </cell>
          <cell r="C526">
            <v>2.64</v>
          </cell>
          <cell r="D526" t="str">
            <v>lb</v>
          </cell>
          <cell r="E526">
            <v>0.2853</v>
          </cell>
          <cell r="F526">
            <v>79.996610169491532</v>
          </cell>
          <cell r="G526">
            <v>112.89169295478445</v>
          </cell>
          <cell r="H526">
            <v>627.35033595323398</v>
          </cell>
        </row>
        <row r="528">
          <cell r="B528" t="str">
            <v>Transporte, Equipos y Otros</v>
          </cell>
          <cell r="G528">
            <v>135.16999999999999</v>
          </cell>
          <cell r="H528">
            <v>751.04</v>
          </cell>
        </row>
        <row r="529">
          <cell r="A529" t="str">
            <v>%M0408</v>
          </cell>
          <cell r="B529" t="str">
            <v>Herramientas menores</v>
          </cell>
          <cell r="C529">
            <v>0.03</v>
          </cell>
          <cell r="D529" t="str">
            <v>%</v>
          </cell>
          <cell r="E529">
            <v>1</v>
          </cell>
          <cell r="F529">
            <v>6817.033800420395</v>
          </cell>
          <cell r="G529">
            <v>31.193812387624771</v>
          </cell>
          <cell r="H529">
            <v>173.31720162498706</v>
          </cell>
        </row>
        <row r="530">
          <cell r="A530" t="str">
            <v>%M0408</v>
          </cell>
          <cell r="B530" t="str">
            <v>Transporte y traslado de maderas</v>
          </cell>
          <cell r="C530">
            <v>0.1</v>
          </cell>
          <cell r="D530" t="str">
            <v>%</v>
          </cell>
          <cell r="E530">
            <v>1</v>
          </cell>
          <cell r="F530">
            <v>6817.033800420395</v>
          </cell>
          <cell r="G530">
            <v>103.97937462541591</v>
          </cell>
          <cell r="H530">
            <v>577.72400541662353</v>
          </cell>
        </row>
        <row r="532">
          <cell r="B532" t="str">
            <v>Ancho x largo x alto ---&gt;</v>
          </cell>
          <cell r="C532">
            <v>0.3</v>
          </cell>
          <cell r="D532">
            <v>0.3</v>
          </cell>
          <cell r="E532">
            <v>3.17</v>
          </cell>
          <cell r="F532" t="str">
            <v>Suma RD$:</v>
          </cell>
          <cell r="G532">
            <v>6544.76</v>
          </cell>
          <cell r="H532">
            <v>49699.96</v>
          </cell>
        </row>
        <row r="533">
          <cell r="B533" t="str">
            <v>(4 usos a las caras. 10 usos a barrotes)</v>
          </cell>
          <cell r="C533">
            <v>10.236478806290945</v>
          </cell>
          <cell r="D533" t="str">
            <v>&lt;--4 caras</v>
          </cell>
        </row>
        <row r="534">
          <cell r="B534" t="str">
            <v>40' de barrotes por cada 2 m de h de col:</v>
          </cell>
          <cell r="C534">
            <v>63.4</v>
          </cell>
          <cell r="E534">
            <v>10.236478806290945</v>
          </cell>
          <cell r="F534" t="str">
            <v>Total Partida:</v>
          </cell>
          <cell r="G534" t="str">
            <v>RD$ 56,244.72</v>
          </cell>
          <cell r="H534" t="str">
            <v>/ m³</v>
          </cell>
        </row>
        <row r="536">
          <cell r="A536">
            <v>12.079999999999998</v>
          </cell>
          <cell r="B536" t="str">
            <v>Suministro E Instalación De Malla Ciclónica De 10' (Incluyendo Puerta Peatonal Y Puerta Corrediza)</v>
          </cell>
          <cell r="G536">
            <v>200.17</v>
          </cell>
          <cell r="H536">
            <v>1844.19</v>
          </cell>
        </row>
        <row r="537">
          <cell r="A537" t="str">
            <v>Code</v>
          </cell>
          <cell r="B537" t="str">
            <v>Concepto</v>
          </cell>
          <cell r="C537" t="str">
            <v>Cantidad</v>
          </cell>
          <cell r="D537" t="str">
            <v>ud.</v>
          </cell>
          <cell r="E537" t="str">
            <v>Rend.</v>
          </cell>
          <cell r="F537" t="str">
            <v>P.U. + ITBIS
(RD$)</v>
          </cell>
          <cell r="G537" t="str">
            <v>Total ITBIS
(RD$)</v>
          </cell>
          <cell r="H537" t="str">
            <v>Subtotal
(RD$)</v>
          </cell>
        </row>
        <row r="539">
          <cell r="B539" t="str">
            <v>Mano de Obra</v>
          </cell>
          <cell r="G539">
            <v>0</v>
          </cell>
          <cell r="H539">
            <v>732.16</v>
          </cell>
        </row>
        <row r="540">
          <cell r="A540" t="str">
            <v>W0800</v>
          </cell>
          <cell r="B540" t="str">
            <v>Instalación malla ciclónica 10'</v>
          </cell>
          <cell r="C540">
            <v>1</v>
          </cell>
          <cell r="D540" t="str">
            <v>m</v>
          </cell>
          <cell r="E540">
            <v>1</v>
          </cell>
          <cell r="F540">
            <v>732.16</v>
          </cell>
          <cell r="G540">
            <v>0</v>
          </cell>
          <cell r="H540">
            <v>732.16</v>
          </cell>
        </row>
        <row r="542">
          <cell r="B542" t="str">
            <v>Materiales</v>
          </cell>
          <cell r="G542">
            <v>190.63</v>
          </cell>
          <cell r="H542">
            <v>1059.07</v>
          </cell>
        </row>
        <row r="543">
          <cell r="A543" t="str">
            <v>M0500</v>
          </cell>
          <cell r="B543" t="str">
            <v>Rollo malla ciclónica galvanizada 10'x50' alambre calibre 11 (+5%)</v>
          </cell>
          <cell r="C543">
            <v>1.05</v>
          </cell>
          <cell r="D543" t="str">
            <v>ud</v>
          </cell>
          <cell r="E543">
            <v>15.24</v>
          </cell>
          <cell r="F543">
            <v>15256.463389830509</v>
          </cell>
          <cell r="G543">
            <v>160.34271653543308</v>
          </cell>
          <cell r="H543">
            <v>890.79157213399174</v>
          </cell>
        </row>
        <row r="544">
          <cell r="A544" t="str">
            <v>M0501</v>
          </cell>
          <cell r="B544" t="str">
            <v>Palometas sencillas para malla ciclónica</v>
          </cell>
          <cell r="C544">
            <v>5</v>
          </cell>
          <cell r="D544" t="str">
            <v>ud</v>
          </cell>
          <cell r="E544">
            <v>8</v>
          </cell>
          <cell r="F544">
            <v>200.00152542372882</v>
          </cell>
          <cell r="G544">
            <v>19.068750000000001</v>
          </cell>
          <cell r="H544">
            <v>105.93220338983052</v>
          </cell>
        </row>
        <row r="545">
          <cell r="A545" t="str">
            <v>M0502</v>
          </cell>
          <cell r="B545" t="str">
            <v>Rollo alambre trinchera 7 m</v>
          </cell>
          <cell r="C545">
            <v>1</v>
          </cell>
          <cell r="D545" t="str">
            <v>ud</v>
          </cell>
          <cell r="E545">
            <v>7</v>
          </cell>
          <cell r="F545">
            <v>515.00067796610165</v>
          </cell>
          <cell r="G545">
            <v>11.222857142857142</v>
          </cell>
          <cell r="H545">
            <v>62.348668280871671</v>
          </cell>
        </row>
        <row r="547">
          <cell r="B547" t="str">
            <v>Transporte, Equipos y Otros</v>
          </cell>
          <cell r="G547">
            <v>9.5299999999999994</v>
          </cell>
          <cell r="H547">
            <v>52.95</v>
          </cell>
        </row>
        <row r="548">
          <cell r="A548" t="str">
            <v>%Mat</v>
          </cell>
          <cell r="B548" t="str">
            <v>Materiales gastables y herramientas menores</v>
          </cell>
          <cell r="C548">
            <v>0.05</v>
          </cell>
          <cell r="D548" t="str">
            <v>%</v>
          </cell>
          <cell r="E548">
            <v>1</v>
          </cell>
          <cell r="F548">
            <v>1249.6999999999998</v>
          </cell>
          <cell r="G548">
            <v>9.5314999999999994</v>
          </cell>
          <cell r="H548">
            <v>52.953499999999998</v>
          </cell>
        </row>
        <row r="550">
          <cell r="B550" t="str">
            <v>Tiene los tubos existentes</v>
          </cell>
          <cell r="F550" t="str">
            <v>Suma RD$:</v>
          </cell>
          <cell r="G550">
            <v>200.17</v>
          </cell>
          <cell r="H550">
            <v>1844.19</v>
          </cell>
        </row>
        <row r="552">
          <cell r="D552" t="str">
            <v/>
          </cell>
          <cell r="F552" t="str">
            <v>Total Partida:</v>
          </cell>
          <cell r="G552" t="str">
            <v>RD$ 2,044.35</v>
          </cell>
          <cell r="H552" t="str">
            <v>/ m</v>
          </cell>
        </row>
        <row r="554">
          <cell r="A554">
            <v>12.089999999999998</v>
          </cell>
          <cell r="B554" t="str">
            <v>Suministro E Instalación De Puerta Peatonal Con Malla Ciclónica</v>
          </cell>
          <cell r="G554">
            <v>765.16</v>
          </cell>
          <cell r="H554">
            <v>7750.85</v>
          </cell>
        </row>
        <row r="555">
          <cell r="A555" t="str">
            <v>Code</v>
          </cell>
          <cell r="B555" t="str">
            <v>Concepto</v>
          </cell>
          <cell r="C555" t="str">
            <v>Cantidad</v>
          </cell>
          <cell r="D555" t="str">
            <v>ud.</v>
          </cell>
          <cell r="E555" t="str">
            <v>Rend.</v>
          </cell>
          <cell r="F555" t="str">
            <v>P.U. + ITBIS
(RD$)</v>
          </cell>
          <cell r="G555" t="str">
            <v>Total ITBIS
(RD$)</v>
          </cell>
          <cell r="H555" t="str">
            <v>Subtotal
(RD$)</v>
          </cell>
        </row>
        <row r="557">
          <cell r="B557" t="str">
            <v>Mano de Obra</v>
          </cell>
          <cell r="G557">
            <v>0</v>
          </cell>
          <cell r="H557">
            <v>3500</v>
          </cell>
        </row>
        <row r="558">
          <cell r="A558" t="str">
            <v>W0801</v>
          </cell>
          <cell r="B558" t="str">
            <v>Fabricación estructura metálica para puerta</v>
          </cell>
          <cell r="C558">
            <v>1</v>
          </cell>
          <cell r="D558" t="str">
            <v>ud</v>
          </cell>
          <cell r="E558">
            <v>1</v>
          </cell>
          <cell r="F558">
            <v>3500</v>
          </cell>
          <cell r="G558">
            <v>0</v>
          </cell>
          <cell r="H558">
            <v>3500</v>
          </cell>
        </row>
        <row r="560">
          <cell r="B560" t="str">
            <v>Materiales</v>
          </cell>
          <cell r="G560">
            <v>695.6</v>
          </cell>
          <cell r="H560">
            <v>3864.41</v>
          </cell>
        </row>
        <row r="561">
          <cell r="A561" t="str">
            <v>M0506</v>
          </cell>
          <cell r="B561" t="str">
            <v>Tubo rectangular 1"x2"</v>
          </cell>
          <cell r="C561">
            <v>9</v>
          </cell>
          <cell r="D561" t="str">
            <v>m</v>
          </cell>
          <cell r="E561">
            <v>1</v>
          </cell>
          <cell r="F561">
            <v>239.99983050847459</v>
          </cell>
          <cell r="G561">
            <v>329.49</v>
          </cell>
          <cell r="H561">
            <v>1830.5084745762711</v>
          </cell>
        </row>
        <row r="562">
          <cell r="A562" t="str">
            <v>M0507</v>
          </cell>
          <cell r="B562" t="str">
            <v>Bisagra</v>
          </cell>
          <cell r="C562">
            <v>3</v>
          </cell>
          <cell r="D562" t="str">
            <v>ud</v>
          </cell>
          <cell r="E562">
            <v>1</v>
          </cell>
          <cell r="F562">
            <v>180.00237288135594</v>
          </cell>
          <cell r="G562">
            <v>82.38</v>
          </cell>
          <cell r="H562">
            <v>457.62711864406776</v>
          </cell>
        </row>
        <row r="563">
          <cell r="A563" t="str">
            <v>M0508</v>
          </cell>
          <cell r="B563" t="str">
            <v>Cerradura metálica</v>
          </cell>
          <cell r="C563">
            <v>1</v>
          </cell>
          <cell r="D563" t="str">
            <v>ud</v>
          </cell>
          <cell r="E563">
            <v>1</v>
          </cell>
          <cell r="F563">
            <v>1250.0020338983052</v>
          </cell>
          <cell r="G563">
            <v>190.68</v>
          </cell>
          <cell r="H563">
            <v>1059.3220338983051</v>
          </cell>
        </row>
        <row r="564">
          <cell r="A564" t="str">
            <v>M0509</v>
          </cell>
          <cell r="B564" t="str">
            <v>Pasador de seguridad (pestillo superior)</v>
          </cell>
          <cell r="C564">
            <v>1</v>
          </cell>
          <cell r="D564" t="str">
            <v>ud</v>
          </cell>
          <cell r="E564">
            <v>1</v>
          </cell>
          <cell r="F564">
            <v>550.00169491525423</v>
          </cell>
          <cell r="G564">
            <v>83.9</v>
          </cell>
          <cell r="H564">
            <v>466.10169491525426</v>
          </cell>
        </row>
        <row r="565">
          <cell r="A565" t="str">
            <v>M0506</v>
          </cell>
          <cell r="B565" t="str">
            <v>Pintura anticorrosiva tropical (1 gal) (+10%)</v>
          </cell>
          <cell r="C565">
            <v>0.25</v>
          </cell>
          <cell r="D565" t="str">
            <v>m</v>
          </cell>
          <cell r="E565">
            <v>1</v>
          </cell>
          <cell r="F565">
            <v>239.99983050847459</v>
          </cell>
          <cell r="G565">
            <v>9.1524999999999999</v>
          </cell>
          <cell r="H565">
            <v>50.847457627118644</v>
          </cell>
        </row>
        <row r="567">
          <cell r="B567" t="str">
            <v>Transporte, Equipos y Otros</v>
          </cell>
          <cell r="G567">
            <v>69.56</v>
          </cell>
          <cell r="H567">
            <v>386.44</v>
          </cell>
        </row>
        <row r="568">
          <cell r="A568" t="str">
            <v>%Mat</v>
          </cell>
          <cell r="B568" t="str">
            <v>Materiales gastables y herramientas menores</v>
          </cell>
          <cell r="C568">
            <v>0.1</v>
          </cell>
          <cell r="D568" t="str">
            <v>%</v>
          </cell>
          <cell r="E568">
            <v>1</v>
          </cell>
          <cell r="F568">
            <v>4560.01</v>
          </cell>
          <cell r="G568">
            <v>69.56</v>
          </cell>
          <cell r="H568">
            <v>386.44100000000003</v>
          </cell>
        </row>
        <row r="570">
          <cell r="B570" t="str">
            <v>Ya se incluye la malla ciclónica en la partida anterior</v>
          </cell>
          <cell r="F570" t="str">
            <v>Suma RD$:</v>
          </cell>
          <cell r="G570">
            <v>765.16</v>
          </cell>
          <cell r="H570">
            <v>7750.85</v>
          </cell>
        </row>
        <row r="572">
          <cell r="D572" t="str">
            <v/>
          </cell>
          <cell r="F572" t="str">
            <v>Total Partida:</v>
          </cell>
          <cell r="G572" t="str">
            <v>RD$ 8,516.01</v>
          </cell>
          <cell r="H572" t="str">
            <v>/ ud</v>
          </cell>
        </row>
        <row r="574">
          <cell r="A574">
            <v>12.099999999999998</v>
          </cell>
          <cell r="B574" t="str">
            <v>Suministro E Instalación De Puerta Corrediza 3.00 X 2.11 M Y Perfiles 2" X 4"</v>
          </cell>
          <cell r="G574">
            <v>1342.42</v>
          </cell>
          <cell r="H574">
            <v>16958.009999999998</v>
          </cell>
        </row>
        <row r="575">
          <cell r="A575" t="str">
            <v>Code</v>
          </cell>
          <cell r="B575" t="str">
            <v>Concepto</v>
          </cell>
          <cell r="C575" t="str">
            <v>Cantidad</v>
          </cell>
          <cell r="D575" t="str">
            <v>ud.</v>
          </cell>
          <cell r="E575" t="str">
            <v>Rend.</v>
          </cell>
          <cell r="F575" t="str">
            <v>P.U. + ITBIS
(RD$)</v>
          </cell>
          <cell r="G575" t="str">
            <v>Total ITBIS
(RD$)</v>
          </cell>
          <cell r="H575" t="str">
            <v>Subtotal
(RD$)</v>
          </cell>
        </row>
        <row r="577">
          <cell r="B577" t="str">
            <v>Mano de Obra</v>
          </cell>
          <cell r="G577">
            <v>0</v>
          </cell>
          <cell r="H577">
            <v>9500</v>
          </cell>
        </row>
        <row r="578">
          <cell r="A578" t="str">
            <v>W0802</v>
          </cell>
          <cell r="B578" t="str">
            <v>Fabricación estructura metálica para puerta corrediza 3x2</v>
          </cell>
          <cell r="C578">
            <v>1</v>
          </cell>
          <cell r="D578" t="str">
            <v>ud</v>
          </cell>
          <cell r="E578">
            <v>1</v>
          </cell>
          <cell r="F578">
            <v>9500</v>
          </cell>
          <cell r="G578">
            <v>0</v>
          </cell>
          <cell r="H578">
            <v>9500</v>
          </cell>
        </row>
        <row r="580">
          <cell r="B580" t="str">
            <v>Materiales</v>
          </cell>
          <cell r="G580">
            <v>1278.49</v>
          </cell>
          <cell r="H580">
            <v>7102.86</v>
          </cell>
        </row>
        <row r="581">
          <cell r="A581" t="str">
            <v>M0503</v>
          </cell>
          <cell r="B581" t="str">
            <v>Perfil galvanizado 2x4 x 20' (+5%)</v>
          </cell>
          <cell r="C581">
            <v>17.401272721475252</v>
          </cell>
          <cell r="D581" t="str">
            <v>m</v>
          </cell>
          <cell r="E581">
            <v>1</v>
          </cell>
          <cell r="F581">
            <v>286.03033898305085</v>
          </cell>
          <cell r="G581">
            <v>759.21752883796523</v>
          </cell>
          <cell r="H581">
            <v>4218.0744064221171</v>
          </cell>
        </row>
        <row r="582">
          <cell r="A582" t="str">
            <v>M0504</v>
          </cell>
          <cell r="B582" t="str">
            <v>Riel de piso</v>
          </cell>
          <cell r="C582">
            <v>3</v>
          </cell>
          <cell r="D582" t="str">
            <v>m</v>
          </cell>
          <cell r="E582">
            <v>1</v>
          </cell>
          <cell r="F582">
            <v>805.00338983050847</v>
          </cell>
          <cell r="G582">
            <v>368.4</v>
          </cell>
          <cell r="H582">
            <v>2046.6101694915255</v>
          </cell>
        </row>
        <row r="583">
          <cell r="A583" t="str">
            <v>M0505</v>
          </cell>
          <cell r="B583" t="str">
            <v>Rueda metálica con base para portón</v>
          </cell>
          <cell r="C583">
            <v>2</v>
          </cell>
          <cell r="D583" t="str">
            <v>ud</v>
          </cell>
          <cell r="E583">
            <v>1</v>
          </cell>
          <cell r="F583">
            <v>385.001186440678</v>
          </cell>
          <cell r="G583">
            <v>117.46</v>
          </cell>
          <cell r="H583">
            <v>652.54237288135596</v>
          </cell>
        </row>
        <row r="584">
          <cell r="A584" t="str">
            <v>M0904</v>
          </cell>
          <cell r="B584" t="str">
            <v>Pintura anticorrosiva tropical (1 gal) (+10%)</v>
          </cell>
          <cell r="C584">
            <v>0.25</v>
          </cell>
          <cell r="D584" t="str">
            <v>ud</v>
          </cell>
          <cell r="E584">
            <v>1</v>
          </cell>
          <cell r="F584">
            <v>876.20237288135593</v>
          </cell>
          <cell r="G584">
            <v>33.414999999999999</v>
          </cell>
          <cell r="H584">
            <v>185.63559322033899</v>
          </cell>
        </row>
        <row r="586">
          <cell r="B586" t="str">
            <v>Transporte, Equipos y Otros</v>
          </cell>
          <cell r="G586">
            <v>63.92</v>
          </cell>
          <cell r="H586">
            <v>355.14</v>
          </cell>
        </row>
        <row r="587">
          <cell r="A587" t="str">
            <v>%Mat</v>
          </cell>
          <cell r="B587" t="str">
            <v>Materiales gastables y herramientas menores</v>
          </cell>
          <cell r="C587">
            <v>0.05</v>
          </cell>
          <cell r="D587" t="str">
            <v>%</v>
          </cell>
          <cell r="E587">
            <v>1</v>
          </cell>
          <cell r="F587">
            <v>8381.35</v>
          </cell>
          <cell r="G587">
            <v>63.924500000000002</v>
          </cell>
          <cell r="H587">
            <v>355.14300000000003</v>
          </cell>
        </row>
        <row r="589">
          <cell r="B589" t="str">
            <v>Ya se incluye la malla ciclónica en la partida anterior</v>
          </cell>
          <cell r="F589" t="str">
            <v>Suma RD$:</v>
          </cell>
          <cell r="G589">
            <v>1342.42</v>
          </cell>
          <cell r="H589">
            <v>16958.009999999998</v>
          </cell>
        </row>
        <row r="591">
          <cell r="D591" t="str">
            <v/>
          </cell>
          <cell r="F591" t="str">
            <v>Total Partida:</v>
          </cell>
          <cell r="G591" t="str">
            <v>RD$ 18,300.42</v>
          </cell>
          <cell r="H591" t="str">
            <v>/ ud</v>
          </cell>
        </row>
        <row r="593">
          <cell r="A593">
            <v>7.01</v>
          </cell>
          <cell r="B593" t="str">
            <v xml:space="preserve">Suministro E Instalación De Inodoros </v>
          </cell>
          <cell r="G593">
            <v>1411.02</v>
          </cell>
          <cell r="H593">
            <v>12575.06</v>
          </cell>
        </row>
        <row r="594">
          <cell r="A594" t="str">
            <v>Code</v>
          </cell>
          <cell r="B594" t="str">
            <v>Concepto</v>
          </cell>
          <cell r="C594" t="str">
            <v>Cantidad</v>
          </cell>
          <cell r="D594" t="str">
            <v>ud.</v>
          </cell>
          <cell r="E594" t="str">
            <v>Rend.</v>
          </cell>
          <cell r="F594" t="str">
            <v>P.U. + ITBIS
(RD$)</v>
          </cell>
          <cell r="G594" t="str">
            <v>Total ITBIS
(RD$)</v>
          </cell>
          <cell r="H594" t="str">
            <v>Subtotal
(RD$)</v>
          </cell>
        </row>
        <row r="596">
          <cell r="B596" t="str">
            <v>Mano de Obra</v>
          </cell>
          <cell r="G596">
            <v>0</v>
          </cell>
          <cell r="H596">
            <v>4736.08</v>
          </cell>
        </row>
        <row r="597">
          <cell r="A597" t="str">
            <v>W0303</v>
          </cell>
          <cell r="B597" t="str">
            <v>MO. salida agua potable PVC 1/2"</v>
          </cell>
          <cell r="C597">
            <v>1</v>
          </cell>
          <cell r="D597" t="str">
            <v>ud</v>
          </cell>
          <cell r="E597">
            <v>1</v>
          </cell>
          <cell r="F597">
            <v>1380.14</v>
          </cell>
          <cell r="G597">
            <v>0</v>
          </cell>
          <cell r="H597">
            <v>1380.14</v>
          </cell>
        </row>
        <row r="598">
          <cell r="A598" t="str">
            <v>W0305</v>
          </cell>
          <cell r="B598" t="str">
            <v>MO. salida sanitaria PVC 4"</v>
          </cell>
          <cell r="C598">
            <v>1</v>
          </cell>
          <cell r="D598" t="str">
            <v>ud</v>
          </cell>
          <cell r="E598">
            <v>1</v>
          </cell>
          <cell r="F598">
            <v>1777.24</v>
          </cell>
          <cell r="G598">
            <v>0</v>
          </cell>
          <cell r="H598">
            <v>1777.24</v>
          </cell>
        </row>
        <row r="599">
          <cell r="A599" t="str">
            <v>W0306</v>
          </cell>
          <cell r="B599" t="str">
            <v>MO Instalación inodoro</v>
          </cell>
          <cell r="C599">
            <v>1</v>
          </cell>
          <cell r="D599" t="str">
            <v>ud</v>
          </cell>
          <cell r="E599">
            <v>1</v>
          </cell>
          <cell r="F599">
            <v>1578.7</v>
          </cell>
          <cell r="G599">
            <v>0</v>
          </cell>
          <cell r="H599">
            <v>1578.7</v>
          </cell>
        </row>
        <row r="601">
          <cell r="B601" t="str">
            <v>Materiales</v>
          </cell>
          <cell r="G601">
            <v>1411.02</v>
          </cell>
          <cell r="H601">
            <v>7838.98</v>
          </cell>
        </row>
        <row r="602">
          <cell r="A602" t="str">
            <v>M0709</v>
          </cell>
          <cell r="B602" t="str">
            <v>Accesorios salida agua potable 1/2" poliestileno 18mm</v>
          </cell>
          <cell r="C602">
            <v>1</v>
          </cell>
          <cell r="D602" t="str">
            <v>p.a</v>
          </cell>
          <cell r="E602">
            <v>1</v>
          </cell>
          <cell r="F602">
            <v>649.99745762711871</v>
          </cell>
          <cell r="G602">
            <v>99.15</v>
          </cell>
          <cell r="H602">
            <v>550.84745762711873</v>
          </cell>
        </row>
        <row r="603">
          <cell r="A603" t="str">
            <v>M0711</v>
          </cell>
          <cell r="B603" t="str">
            <v>Accesorios salida sanitaria PVC 4"</v>
          </cell>
          <cell r="C603">
            <v>1</v>
          </cell>
          <cell r="D603" t="str">
            <v>p.a</v>
          </cell>
          <cell r="E603">
            <v>1</v>
          </cell>
          <cell r="F603">
            <v>1100.0033898305085</v>
          </cell>
          <cell r="G603">
            <v>167.8</v>
          </cell>
          <cell r="H603">
            <v>932.20338983050851</v>
          </cell>
        </row>
        <row r="604">
          <cell r="A604" t="str">
            <v>M0706</v>
          </cell>
          <cell r="B604" t="str">
            <v>Accesorios varios para instalación inodoro</v>
          </cell>
          <cell r="C604">
            <v>1</v>
          </cell>
          <cell r="D604" t="str">
            <v>p.a</v>
          </cell>
          <cell r="E604">
            <v>1</v>
          </cell>
          <cell r="F604">
            <v>999.99762711864412</v>
          </cell>
          <cell r="G604">
            <v>152.54</v>
          </cell>
          <cell r="H604">
            <v>847.45762711864415</v>
          </cell>
        </row>
        <row r="605">
          <cell r="A605" t="str">
            <v>M0701</v>
          </cell>
          <cell r="B605" t="str">
            <v>Inodoro Eco blanco</v>
          </cell>
          <cell r="C605">
            <v>1</v>
          </cell>
          <cell r="D605" t="str">
            <v>ud</v>
          </cell>
          <cell r="E605">
            <v>1</v>
          </cell>
          <cell r="F605">
            <v>6500.0045762711861</v>
          </cell>
          <cell r="G605">
            <v>991.53</v>
          </cell>
          <cell r="H605">
            <v>5508.4745762711864</v>
          </cell>
        </row>
        <row r="607">
          <cell r="B607" t="str">
            <v>Transporte, Equipos y Otros</v>
          </cell>
          <cell r="G607">
            <v>0</v>
          </cell>
          <cell r="H607">
            <v>0</v>
          </cell>
        </row>
        <row r="608">
          <cell r="D608" t="str">
            <v/>
          </cell>
          <cell r="F608" t="str">
            <v/>
          </cell>
          <cell r="G608">
            <v>0</v>
          </cell>
          <cell r="H608">
            <v>0</v>
          </cell>
        </row>
        <row r="610">
          <cell r="F610" t="str">
            <v>Suma RD$:</v>
          </cell>
          <cell r="G610">
            <v>1411.02</v>
          </cell>
          <cell r="H610">
            <v>12575.06</v>
          </cell>
        </row>
        <row r="612">
          <cell r="D612" t="str">
            <v/>
          </cell>
          <cell r="F612" t="str">
            <v>Total Partida:</v>
          </cell>
          <cell r="G612" t="str">
            <v>RD$ 13,986.08</v>
          </cell>
          <cell r="H612" t="str">
            <v>/ ud</v>
          </cell>
        </row>
        <row r="614">
          <cell r="A614">
            <v>7.02</v>
          </cell>
          <cell r="B614" t="str">
            <v xml:space="preserve">Suminstro E Instalación De Lavamanos </v>
          </cell>
          <cell r="G614">
            <v>1662.72</v>
          </cell>
          <cell r="H614">
            <v>13576.27</v>
          </cell>
        </row>
        <row r="615">
          <cell r="A615" t="str">
            <v>Code</v>
          </cell>
          <cell r="B615" t="str">
            <v>Concepto</v>
          </cell>
          <cell r="C615" t="str">
            <v>Cantidad</v>
          </cell>
          <cell r="D615" t="str">
            <v>ud.</v>
          </cell>
          <cell r="E615" t="str">
            <v>Rend.</v>
          </cell>
          <cell r="F615" t="str">
            <v>P.U. + ITBIS
(RD$)</v>
          </cell>
          <cell r="G615" t="str">
            <v>Total ITBIS
(RD$)</v>
          </cell>
          <cell r="H615" t="str">
            <v>Subtotal
(RD$)</v>
          </cell>
        </row>
        <row r="617">
          <cell r="B617" t="str">
            <v>Mano de Obra</v>
          </cell>
          <cell r="G617">
            <v>0</v>
          </cell>
          <cell r="H617">
            <v>4338.9799999999996</v>
          </cell>
        </row>
        <row r="618">
          <cell r="A618" t="str">
            <v>W0303</v>
          </cell>
          <cell r="B618" t="str">
            <v>MO. salida agua potable PVC 1/2"</v>
          </cell>
          <cell r="C618">
            <v>1</v>
          </cell>
          <cell r="D618" t="str">
            <v>ud</v>
          </cell>
          <cell r="E618">
            <v>1</v>
          </cell>
          <cell r="F618">
            <v>1380.14</v>
          </cell>
          <cell r="G618">
            <v>0</v>
          </cell>
          <cell r="H618">
            <v>1380.14</v>
          </cell>
        </row>
        <row r="619">
          <cell r="A619" t="str">
            <v>W0304</v>
          </cell>
          <cell r="B619" t="str">
            <v>MO. salida sanitaria PVC 2"</v>
          </cell>
          <cell r="C619">
            <v>1</v>
          </cell>
          <cell r="D619" t="str">
            <v>ud</v>
          </cell>
          <cell r="E619">
            <v>1</v>
          </cell>
          <cell r="F619">
            <v>1380.14</v>
          </cell>
          <cell r="G619">
            <v>0</v>
          </cell>
          <cell r="H619">
            <v>1380.14</v>
          </cell>
        </row>
        <row r="620">
          <cell r="A620" t="str">
            <v>W0307</v>
          </cell>
          <cell r="B620" t="str">
            <v>MO Instalación lavamanos</v>
          </cell>
          <cell r="C620">
            <v>1</v>
          </cell>
          <cell r="D620" t="str">
            <v>ud</v>
          </cell>
          <cell r="E620">
            <v>1</v>
          </cell>
          <cell r="F620">
            <v>1578.7</v>
          </cell>
          <cell r="G620">
            <v>0</v>
          </cell>
          <cell r="H620">
            <v>1578.7</v>
          </cell>
        </row>
        <row r="622">
          <cell r="B622" t="str">
            <v>Materiales</v>
          </cell>
          <cell r="G622">
            <v>1662.72</v>
          </cell>
          <cell r="H622">
            <v>9237.2900000000009</v>
          </cell>
        </row>
        <row r="623">
          <cell r="A623" t="str">
            <v>M0709</v>
          </cell>
          <cell r="B623" t="str">
            <v>Accesorios salida agua potable 1/2" poliestileno 18mm</v>
          </cell>
          <cell r="C623">
            <v>1</v>
          </cell>
          <cell r="D623" t="str">
            <v>p.a</v>
          </cell>
          <cell r="E623">
            <v>1</v>
          </cell>
          <cell r="F623">
            <v>649.99745762711871</v>
          </cell>
          <cell r="G623">
            <v>99.15</v>
          </cell>
          <cell r="H623">
            <v>550.84745762711873</v>
          </cell>
        </row>
        <row r="624">
          <cell r="A624" t="str">
            <v>M0710</v>
          </cell>
          <cell r="B624" t="str">
            <v>Accesorios salida sanitaria PVC 2"</v>
          </cell>
          <cell r="C624">
            <v>1</v>
          </cell>
          <cell r="D624" t="str">
            <v>p.a</v>
          </cell>
          <cell r="E624">
            <v>1</v>
          </cell>
          <cell r="F624">
            <v>750.00322033898306</v>
          </cell>
          <cell r="G624">
            <v>114.41</v>
          </cell>
          <cell r="H624">
            <v>635.59322033898309</v>
          </cell>
        </row>
        <row r="625">
          <cell r="A625" t="str">
            <v>M0707</v>
          </cell>
          <cell r="B625" t="str">
            <v>Accesorios varios para instalación lavamanos</v>
          </cell>
          <cell r="C625">
            <v>1</v>
          </cell>
          <cell r="D625" t="str">
            <v>p.a</v>
          </cell>
          <cell r="E625">
            <v>1</v>
          </cell>
          <cell r="F625">
            <v>1199.9991525423729</v>
          </cell>
          <cell r="G625">
            <v>183.05</v>
          </cell>
          <cell r="H625">
            <v>1016.949152542373</v>
          </cell>
        </row>
        <row r="626">
          <cell r="A626" t="str">
            <v>M0704</v>
          </cell>
          <cell r="B626" t="str">
            <v>Mezcladora lavamanos</v>
          </cell>
          <cell r="C626">
            <v>1</v>
          </cell>
          <cell r="D626" t="str">
            <v>ud</v>
          </cell>
          <cell r="E626">
            <v>1</v>
          </cell>
          <cell r="F626">
            <v>1300.0049152542374</v>
          </cell>
          <cell r="G626">
            <v>198.31</v>
          </cell>
          <cell r="H626">
            <v>1101.6949152542375</v>
          </cell>
        </row>
        <row r="627">
          <cell r="A627" t="str">
            <v>M0702</v>
          </cell>
          <cell r="B627" t="str">
            <v>Lavamanos blanco</v>
          </cell>
          <cell r="C627">
            <v>1</v>
          </cell>
          <cell r="D627" t="str">
            <v>ud</v>
          </cell>
          <cell r="E627">
            <v>1</v>
          </cell>
          <cell r="F627">
            <v>7000.0033898305091</v>
          </cell>
          <cell r="G627">
            <v>1067.8</v>
          </cell>
          <cell r="H627">
            <v>5932.203389830509</v>
          </cell>
        </row>
        <row r="629">
          <cell r="B629" t="str">
            <v>Transporte, Equipos y Otros</v>
          </cell>
          <cell r="G629">
            <v>0</v>
          </cell>
          <cell r="H629">
            <v>0</v>
          </cell>
        </row>
        <row r="630">
          <cell r="D630" t="str">
            <v/>
          </cell>
          <cell r="F630" t="str">
            <v/>
          </cell>
          <cell r="G630">
            <v>0</v>
          </cell>
          <cell r="H630">
            <v>0</v>
          </cell>
        </row>
        <row r="632">
          <cell r="F632" t="str">
            <v>Suma RD$:</v>
          </cell>
          <cell r="G632">
            <v>1662.72</v>
          </cell>
          <cell r="H632">
            <v>13576.27</v>
          </cell>
        </row>
        <row r="634">
          <cell r="D634" t="str">
            <v/>
          </cell>
          <cell r="F634" t="str">
            <v>Total Partida:</v>
          </cell>
          <cell r="G634" t="str">
            <v>RD$ 15,238.99</v>
          </cell>
          <cell r="H634" t="str">
            <v>/ ud</v>
          </cell>
        </row>
        <row r="636">
          <cell r="A636">
            <v>7.0299999999999994</v>
          </cell>
          <cell r="B636" t="str">
            <v xml:space="preserve">Bañeras </v>
          </cell>
          <cell r="G636">
            <v>3245.15</v>
          </cell>
          <cell r="H636">
            <v>24220.6</v>
          </cell>
        </row>
        <row r="637">
          <cell r="A637" t="str">
            <v>Code</v>
          </cell>
          <cell r="B637" t="str">
            <v>Concepto</v>
          </cell>
          <cell r="C637" t="str">
            <v>Cantidad</v>
          </cell>
          <cell r="D637" t="str">
            <v>ud.</v>
          </cell>
          <cell r="E637" t="str">
            <v>Rend.</v>
          </cell>
          <cell r="F637" t="str">
            <v>P.U. + ITBIS
(RD$)</v>
          </cell>
          <cell r="G637" t="str">
            <v>Total ITBIS
(RD$)</v>
          </cell>
          <cell r="H637" t="str">
            <v>Subtotal
(RD$)</v>
          </cell>
        </row>
        <row r="639">
          <cell r="B639" t="str">
            <v>Mano de Obra</v>
          </cell>
          <cell r="G639">
            <v>0</v>
          </cell>
          <cell r="H639">
            <v>6114.33</v>
          </cell>
        </row>
        <row r="640">
          <cell r="A640" t="str">
            <v>W0303</v>
          </cell>
          <cell r="B640" t="str">
            <v>MO. salida agua potable PVC 1/2"</v>
          </cell>
          <cell r="C640">
            <v>1</v>
          </cell>
          <cell r="D640" t="str">
            <v>ud</v>
          </cell>
          <cell r="E640">
            <v>1</v>
          </cell>
          <cell r="F640">
            <v>1380.14</v>
          </cell>
          <cell r="G640">
            <v>0</v>
          </cell>
          <cell r="H640">
            <v>1380.14</v>
          </cell>
        </row>
        <row r="641">
          <cell r="A641" t="str">
            <v>W0304</v>
          </cell>
          <cell r="B641" t="str">
            <v>MO. salida sanitaria PVC 2"</v>
          </cell>
          <cell r="C641">
            <v>1</v>
          </cell>
          <cell r="D641" t="str">
            <v>ud</v>
          </cell>
          <cell r="E641">
            <v>1</v>
          </cell>
          <cell r="F641">
            <v>1380.14</v>
          </cell>
          <cell r="G641">
            <v>0</v>
          </cell>
          <cell r="H641">
            <v>1380.14</v>
          </cell>
        </row>
        <row r="642">
          <cell r="A642" t="str">
            <v>W0309</v>
          </cell>
          <cell r="B642" t="str">
            <v>MO Instalación mezcladora empotrada</v>
          </cell>
          <cell r="C642">
            <v>1</v>
          </cell>
          <cell r="D642" t="str">
            <v>ud</v>
          </cell>
          <cell r="E642">
            <v>1</v>
          </cell>
          <cell r="F642">
            <v>2366.0970149999998</v>
          </cell>
          <cell r="G642">
            <v>0</v>
          </cell>
          <cell r="H642">
            <v>2366.0970149999998</v>
          </cell>
        </row>
        <row r="643">
          <cell r="A643" t="str">
            <v>W0310</v>
          </cell>
          <cell r="B643" t="str">
            <v>MO Instalación y acuñe bañera</v>
          </cell>
          <cell r="C643">
            <v>1</v>
          </cell>
          <cell r="D643" t="str">
            <v>ud</v>
          </cell>
          <cell r="E643">
            <v>1</v>
          </cell>
          <cell r="F643">
            <v>987.9551449999999</v>
          </cell>
          <cell r="G643">
            <v>0</v>
          </cell>
          <cell r="H643">
            <v>987.9551449999999</v>
          </cell>
        </row>
        <row r="645">
          <cell r="B645" t="str">
            <v>Materiales</v>
          </cell>
          <cell r="G645">
            <v>3090.62</v>
          </cell>
          <cell r="H645">
            <v>17244.060000000001</v>
          </cell>
        </row>
        <row r="646">
          <cell r="A646" t="str">
            <v>M0709</v>
          </cell>
          <cell r="B646" t="str">
            <v>Accesorios salida agua potable 1/2" poliestileno 18mm</v>
          </cell>
          <cell r="C646">
            <v>1</v>
          </cell>
          <cell r="D646" t="str">
            <v>p.a</v>
          </cell>
          <cell r="E646">
            <v>1</v>
          </cell>
          <cell r="F646">
            <v>649.99745762711871</v>
          </cell>
          <cell r="G646">
            <v>99.15</v>
          </cell>
          <cell r="H646">
            <v>550.84745762711873</v>
          </cell>
        </row>
        <row r="647">
          <cell r="A647" t="str">
            <v>M0710</v>
          </cell>
          <cell r="B647" t="str">
            <v>Accesorios salida sanitaria PVC 2"</v>
          </cell>
          <cell r="C647">
            <v>1</v>
          </cell>
          <cell r="D647" t="str">
            <v>p.a</v>
          </cell>
          <cell r="E647">
            <v>1</v>
          </cell>
          <cell r="F647">
            <v>750.00322033898306</v>
          </cell>
          <cell r="G647">
            <v>114.41</v>
          </cell>
          <cell r="H647">
            <v>635.59322033898309</v>
          </cell>
        </row>
        <row r="648">
          <cell r="A648" t="str">
            <v>M0607</v>
          </cell>
          <cell r="B648" t="str">
            <v>Bañera en acrílico con falda</v>
          </cell>
          <cell r="C648">
            <v>1</v>
          </cell>
          <cell r="D648" t="str">
            <v>ud</v>
          </cell>
          <cell r="E648">
            <v>1</v>
          </cell>
          <cell r="F648">
            <v>13999.996779661018</v>
          </cell>
          <cell r="G648">
            <v>2135.59</v>
          </cell>
          <cell r="H648">
            <v>11864.406779661018</v>
          </cell>
        </row>
        <row r="649">
          <cell r="A649" t="str">
            <v>1-1</v>
          </cell>
          <cell r="B649" t="str">
            <v>Mortero 1:3 arena fina para acuñe (+10%)</v>
          </cell>
          <cell r="C649">
            <v>0.11000000000000001</v>
          </cell>
          <cell r="D649" t="str">
            <v>m³</v>
          </cell>
          <cell r="E649">
            <v>1</v>
          </cell>
          <cell r="F649">
            <v>7133.48</v>
          </cell>
          <cell r="G649">
            <v>108.41820000000001</v>
          </cell>
          <cell r="H649">
            <v>676.26460000000009</v>
          </cell>
        </row>
        <row r="650">
          <cell r="A650" t="str">
            <v>M0700</v>
          </cell>
          <cell r="B650" t="str">
            <v>Mezcladora Monomando Pfisters de empotrar</v>
          </cell>
          <cell r="C650">
            <v>1</v>
          </cell>
          <cell r="D650" t="str">
            <v>ud</v>
          </cell>
          <cell r="E650">
            <v>1</v>
          </cell>
          <cell r="F650">
            <v>4149.9991525423729</v>
          </cell>
          <cell r="G650">
            <v>633.04999999999995</v>
          </cell>
          <cell r="H650">
            <v>3516.9491525423732</v>
          </cell>
        </row>
        <row r="652">
          <cell r="B652" t="str">
            <v>Transporte, Equipos y Otros</v>
          </cell>
          <cell r="G652">
            <v>154.53</v>
          </cell>
          <cell r="H652">
            <v>862.2</v>
          </cell>
        </row>
        <row r="653">
          <cell r="A653" t="str">
            <v>%Mat</v>
          </cell>
          <cell r="B653" t="str">
            <v>Materiales gastables y herramientas menores</v>
          </cell>
          <cell r="C653">
            <v>0.05</v>
          </cell>
          <cell r="D653" t="str">
            <v>%</v>
          </cell>
          <cell r="E653">
            <v>1</v>
          </cell>
          <cell r="F653">
            <v>20334.68</v>
          </cell>
          <cell r="G653">
            <v>154.53100000000001</v>
          </cell>
          <cell r="H653">
            <v>862.20300000000009</v>
          </cell>
        </row>
        <row r="655">
          <cell r="F655" t="str">
            <v>Suma RD$:</v>
          </cell>
          <cell r="G655">
            <v>3245.15</v>
          </cell>
          <cell r="H655">
            <v>24220.6</v>
          </cell>
        </row>
        <row r="657">
          <cell r="D657" t="str">
            <v/>
          </cell>
          <cell r="F657" t="str">
            <v>Total Partida:</v>
          </cell>
          <cell r="G657" t="str">
            <v>RD$ 27,465.75</v>
          </cell>
          <cell r="H657" t="str">
            <v>/ ud</v>
          </cell>
        </row>
        <row r="659">
          <cell r="A659">
            <v>7.0399999999999991</v>
          </cell>
          <cell r="B659" t="str">
            <v xml:space="preserve">Suministro E Instalación De Fregadero Doble </v>
          </cell>
          <cell r="G659">
            <v>2349.16</v>
          </cell>
          <cell r="H659">
            <v>18574.650000000001</v>
          </cell>
        </row>
        <row r="660">
          <cell r="A660" t="str">
            <v>Code</v>
          </cell>
          <cell r="B660" t="str">
            <v>Concepto</v>
          </cell>
          <cell r="C660" t="str">
            <v>Cantidad</v>
          </cell>
          <cell r="D660" t="str">
            <v>ud.</v>
          </cell>
          <cell r="E660" t="str">
            <v>Rend.</v>
          </cell>
          <cell r="F660" t="str">
            <v>P.U. + ITBIS
(RD$)</v>
          </cell>
          <cell r="G660" t="str">
            <v>Total ITBIS
(RD$)</v>
          </cell>
          <cell r="H660" t="str">
            <v>Subtotal
(RD$)</v>
          </cell>
        </row>
        <row r="662">
          <cell r="B662" t="str">
            <v>Mano de Obra</v>
          </cell>
          <cell r="G662">
            <v>0</v>
          </cell>
          <cell r="H662">
            <v>5523.8</v>
          </cell>
        </row>
        <row r="663">
          <cell r="A663" t="str">
            <v>W0303</v>
          </cell>
          <cell r="B663" t="str">
            <v>MO. salida agua potable PVC 1/2"</v>
          </cell>
          <cell r="C663">
            <v>1</v>
          </cell>
          <cell r="D663" t="str">
            <v>ud</v>
          </cell>
          <cell r="E663">
            <v>1</v>
          </cell>
          <cell r="F663">
            <v>1380.14</v>
          </cell>
          <cell r="G663">
            <v>0</v>
          </cell>
          <cell r="H663">
            <v>1380.14</v>
          </cell>
        </row>
        <row r="664">
          <cell r="A664" t="str">
            <v>W0304</v>
          </cell>
          <cell r="B664" t="str">
            <v>MO. salida sanitaria PVC 2"</v>
          </cell>
          <cell r="C664">
            <v>1</v>
          </cell>
          <cell r="D664" t="str">
            <v>ud</v>
          </cell>
          <cell r="E664">
            <v>1</v>
          </cell>
          <cell r="F664">
            <v>1380.14</v>
          </cell>
          <cell r="G664">
            <v>0</v>
          </cell>
          <cell r="H664">
            <v>1380.14</v>
          </cell>
        </row>
        <row r="665">
          <cell r="A665" t="str">
            <v>W0308</v>
          </cell>
          <cell r="B665" t="str">
            <v>MO Instalación fregadero</v>
          </cell>
          <cell r="C665">
            <v>1</v>
          </cell>
          <cell r="D665" t="str">
            <v>ud</v>
          </cell>
          <cell r="E665">
            <v>1</v>
          </cell>
          <cell r="F665">
            <v>2763.52</v>
          </cell>
          <cell r="G665">
            <v>0</v>
          </cell>
          <cell r="H665">
            <v>2763.52</v>
          </cell>
        </row>
        <row r="667">
          <cell r="B667" t="str">
            <v>Materiales</v>
          </cell>
          <cell r="G667">
            <v>2349.16</v>
          </cell>
          <cell r="H667">
            <v>13050.85</v>
          </cell>
        </row>
        <row r="668">
          <cell r="A668" t="str">
            <v>M0709</v>
          </cell>
          <cell r="B668" t="str">
            <v>Accesorios salida agua potable 1/2" poliestileno 18mm</v>
          </cell>
          <cell r="C668">
            <v>1</v>
          </cell>
          <cell r="D668" t="str">
            <v>p.a</v>
          </cell>
          <cell r="E668">
            <v>1</v>
          </cell>
          <cell r="F668">
            <v>649.99745762711871</v>
          </cell>
          <cell r="G668">
            <v>99.15</v>
          </cell>
          <cell r="H668">
            <v>550.84745762711873</v>
          </cell>
        </row>
        <row r="669">
          <cell r="A669" t="str">
            <v>M0710</v>
          </cell>
          <cell r="B669" t="str">
            <v>Accesorios salida sanitaria PVC 2"</v>
          </cell>
          <cell r="C669">
            <v>1</v>
          </cell>
          <cell r="D669" t="str">
            <v>p.a</v>
          </cell>
          <cell r="E669">
            <v>1</v>
          </cell>
          <cell r="F669">
            <v>750.00322033898306</v>
          </cell>
          <cell r="G669">
            <v>114.41</v>
          </cell>
          <cell r="H669">
            <v>635.59322033898309</v>
          </cell>
        </row>
        <row r="670">
          <cell r="A670" t="str">
            <v>M0708</v>
          </cell>
          <cell r="B670" t="str">
            <v>Accesorios varios para instalación fregadero doble</v>
          </cell>
          <cell r="C670">
            <v>1</v>
          </cell>
          <cell r="D670" t="str">
            <v>p.a</v>
          </cell>
          <cell r="E670">
            <v>1</v>
          </cell>
          <cell r="F670">
            <v>2500.0040677966103</v>
          </cell>
          <cell r="G670">
            <v>381.36</v>
          </cell>
          <cell r="H670">
            <v>2118.6440677966102</v>
          </cell>
        </row>
        <row r="671">
          <cell r="A671" t="str">
            <v>M0705</v>
          </cell>
          <cell r="B671" t="str">
            <v>Mezcladora fregadero</v>
          </cell>
          <cell r="C671">
            <v>1</v>
          </cell>
          <cell r="D671" t="str">
            <v>ud</v>
          </cell>
          <cell r="E671">
            <v>1</v>
          </cell>
          <cell r="F671">
            <v>8499.9998305084755</v>
          </cell>
          <cell r="G671">
            <v>1296.6099999999999</v>
          </cell>
          <cell r="H671">
            <v>7203.3898305084749</v>
          </cell>
        </row>
        <row r="672">
          <cell r="A672" t="str">
            <v>M0703</v>
          </cell>
          <cell r="B672" t="str">
            <v>Fregadero doble</v>
          </cell>
          <cell r="C672">
            <v>1</v>
          </cell>
          <cell r="D672" t="str">
            <v>ud</v>
          </cell>
          <cell r="E672">
            <v>1</v>
          </cell>
          <cell r="F672">
            <v>3000.0028813559325</v>
          </cell>
          <cell r="G672">
            <v>457.63</v>
          </cell>
          <cell r="H672">
            <v>2542.3728813559323</v>
          </cell>
        </row>
        <row r="674">
          <cell r="B674" t="str">
            <v>Transporte, Equipos y Otros</v>
          </cell>
          <cell r="G674">
            <v>0</v>
          </cell>
          <cell r="H674">
            <v>0</v>
          </cell>
        </row>
        <row r="675">
          <cell r="D675" t="str">
            <v/>
          </cell>
          <cell r="F675" t="str">
            <v/>
          </cell>
          <cell r="G675">
            <v>0</v>
          </cell>
          <cell r="H675">
            <v>0</v>
          </cell>
        </row>
        <row r="677">
          <cell r="F677" t="str">
            <v>Suma RD$:</v>
          </cell>
          <cell r="G677">
            <v>2349.16</v>
          </cell>
          <cell r="H677">
            <v>18574.650000000001</v>
          </cell>
        </row>
        <row r="679">
          <cell r="D679" t="str">
            <v/>
          </cell>
          <cell r="F679" t="str">
            <v>Total Partida:</v>
          </cell>
          <cell r="G679" t="str">
            <v>RD$ 20,923.81</v>
          </cell>
          <cell r="H679" t="str">
            <v>/ ud</v>
          </cell>
        </row>
        <row r="681">
          <cell r="A681">
            <v>7.0499999999999989</v>
          </cell>
          <cell r="B681" t="str">
            <v xml:space="preserve">Desague De Piso </v>
          </cell>
          <cell r="G681">
            <v>190.27</v>
          </cell>
          <cell r="H681">
            <v>4412.88</v>
          </cell>
        </row>
        <row r="682">
          <cell r="A682" t="str">
            <v>Code</v>
          </cell>
          <cell r="B682" t="str">
            <v>Concepto</v>
          </cell>
          <cell r="C682" t="str">
            <v>Cantidad</v>
          </cell>
          <cell r="D682" t="str">
            <v>ud.</v>
          </cell>
          <cell r="E682" t="str">
            <v>Rend.</v>
          </cell>
          <cell r="F682" t="str">
            <v>P.U. + ITBIS
(RD$)</v>
          </cell>
          <cell r="G682" t="str">
            <v>Total ITBIS
(RD$)</v>
          </cell>
          <cell r="H682" t="str">
            <v>Subtotal
(RD$)</v>
          </cell>
        </row>
        <row r="684">
          <cell r="B684" t="str">
            <v>Mano de Obra</v>
          </cell>
          <cell r="G684">
            <v>0</v>
          </cell>
          <cell r="H684">
            <v>3355.9</v>
          </cell>
        </row>
        <row r="685">
          <cell r="A685" t="str">
            <v>W0304</v>
          </cell>
          <cell r="B685" t="str">
            <v>MO. salida sanitaria PVC 2"</v>
          </cell>
          <cell r="C685">
            <v>1</v>
          </cell>
          <cell r="D685" t="str">
            <v>ud</v>
          </cell>
          <cell r="E685">
            <v>1</v>
          </cell>
          <cell r="F685">
            <v>1380.14</v>
          </cell>
          <cell r="G685">
            <v>0</v>
          </cell>
          <cell r="H685">
            <v>1380.14</v>
          </cell>
        </row>
        <row r="686">
          <cell r="A686" t="str">
            <v>W0311</v>
          </cell>
          <cell r="B686" t="str">
            <v>MO desague de piso</v>
          </cell>
          <cell r="C686">
            <v>1</v>
          </cell>
          <cell r="D686" t="str">
            <v>ud</v>
          </cell>
          <cell r="E686">
            <v>1</v>
          </cell>
          <cell r="F686">
            <v>1975.76</v>
          </cell>
          <cell r="G686">
            <v>0</v>
          </cell>
          <cell r="H686">
            <v>1975.76</v>
          </cell>
        </row>
        <row r="688">
          <cell r="B688" t="str">
            <v>Materiales</v>
          </cell>
          <cell r="G688">
            <v>172.97</v>
          </cell>
          <cell r="H688">
            <v>960.89</v>
          </cell>
        </row>
        <row r="689">
          <cell r="A689" t="str">
            <v>M0710</v>
          </cell>
          <cell r="B689" t="str">
            <v>Accesorios salida sanitaria PVC 2"</v>
          </cell>
          <cell r="C689">
            <v>1</v>
          </cell>
          <cell r="D689" t="str">
            <v>p.a</v>
          </cell>
          <cell r="E689">
            <v>1</v>
          </cell>
          <cell r="F689">
            <v>750.00322033898306</v>
          </cell>
          <cell r="G689">
            <v>114.41</v>
          </cell>
          <cell r="H689">
            <v>635.59322033898309</v>
          </cell>
        </row>
        <row r="690">
          <cell r="A690" t="str">
            <v>M0608</v>
          </cell>
          <cell r="B690" t="str">
            <v>Parrilla 2" para desague</v>
          </cell>
          <cell r="C690">
            <v>1</v>
          </cell>
          <cell r="D690" t="str">
            <v>ud</v>
          </cell>
          <cell r="E690">
            <v>1</v>
          </cell>
          <cell r="F690">
            <v>274.07271186440676</v>
          </cell>
          <cell r="G690">
            <v>41.81</v>
          </cell>
          <cell r="H690">
            <v>232.26271186440678</v>
          </cell>
        </row>
        <row r="691">
          <cell r="A691" t="str">
            <v>M0609</v>
          </cell>
          <cell r="B691" t="str">
            <v>Sifón 2" para desague</v>
          </cell>
          <cell r="C691">
            <v>1</v>
          </cell>
          <cell r="D691" t="str">
            <v>ud</v>
          </cell>
          <cell r="E691">
            <v>1</v>
          </cell>
          <cell r="F691">
            <v>109.78389830508475</v>
          </cell>
          <cell r="G691">
            <v>16.75</v>
          </cell>
          <cell r="H691">
            <v>93.033898305084747</v>
          </cell>
        </row>
        <row r="693">
          <cell r="B693" t="str">
            <v>Transporte, Equipos y Otros</v>
          </cell>
          <cell r="G693">
            <v>17.3</v>
          </cell>
          <cell r="H693">
            <v>96.09</v>
          </cell>
        </row>
        <row r="694">
          <cell r="A694" t="str">
            <v>%Mat</v>
          </cell>
          <cell r="B694" t="str">
            <v>Materiales gastables y herramientas menores</v>
          </cell>
          <cell r="C694">
            <v>0.1</v>
          </cell>
          <cell r="D694" t="str">
            <v>%</v>
          </cell>
          <cell r="E694">
            <v>1</v>
          </cell>
          <cell r="F694">
            <v>1133.8599999999999</v>
          </cell>
          <cell r="G694">
            <v>17.297000000000001</v>
          </cell>
          <cell r="H694">
            <v>96.088999999999999</v>
          </cell>
        </row>
        <row r="696">
          <cell r="F696" t="str">
            <v>Suma RD$:</v>
          </cell>
          <cell r="G696">
            <v>190.27</v>
          </cell>
          <cell r="H696">
            <v>4412.88</v>
          </cell>
        </row>
        <row r="698">
          <cell r="D698" t="str">
            <v/>
          </cell>
          <cell r="F698" t="str">
            <v>Total Partida:</v>
          </cell>
          <cell r="G698" t="str">
            <v>RD$ 4,603.15</v>
          </cell>
          <cell r="H698" t="str">
            <v>/ ud</v>
          </cell>
        </row>
        <row r="700">
          <cell r="A700">
            <v>7.0599999999999987</v>
          </cell>
          <cell r="B700" t="str">
            <v xml:space="preserve">Cámara Séptica </v>
          </cell>
          <cell r="G700">
            <v>6256.71</v>
          </cell>
          <cell r="H700">
            <v>50053.65</v>
          </cell>
        </row>
        <row r="701">
          <cell r="A701" t="str">
            <v>Code</v>
          </cell>
          <cell r="B701" t="str">
            <v>Concepto</v>
          </cell>
          <cell r="C701" t="str">
            <v>Cantidad</v>
          </cell>
          <cell r="D701" t="str">
            <v>ud.</v>
          </cell>
          <cell r="E701" t="str">
            <v>Rend.</v>
          </cell>
          <cell r="F701" t="str">
            <v>P.U. + ITBIS
(RD$)</v>
          </cell>
          <cell r="G701" t="str">
            <v>Total ITBIS
(RD$)</v>
          </cell>
          <cell r="H701" t="str">
            <v>Subtotal
(RD$)</v>
          </cell>
        </row>
        <row r="703">
          <cell r="B703" t="str">
            <v>Mano de Obra</v>
          </cell>
          <cell r="G703">
            <v>0</v>
          </cell>
          <cell r="H703">
            <v>1345.82</v>
          </cell>
        </row>
        <row r="704">
          <cell r="A704" t="str">
            <v>W0504</v>
          </cell>
          <cell r="B704" t="str">
            <v>MO falso piso</v>
          </cell>
          <cell r="C704">
            <v>4.5</v>
          </cell>
          <cell r="D704" t="str">
            <v>m2</v>
          </cell>
          <cell r="E704">
            <v>1</v>
          </cell>
          <cell r="F704">
            <v>246.5</v>
          </cell>
          <cell r="G704">
            <v>0</v>
          </cell>
          <cell r="H704">
            <v>1109.25</v>
          </cell>
        </row>
        <row r="705">
          <cell r="A705" t="str">
            <v>W0505</v>
          </cell>
          <cell r="B705" t="str">
            <v>Desencofrado falso piso</v>
          </cell>
          <cell r="C705">
            <v>4.5</v>
          </cell>
          <cell r="D705" t="str">
            <v>m2</v>
          </cell>
          <cell r="E705">
            <v>1</v>
          </cell>
          <cell r="F705">
            <v>52.57</v>
          </cell>
          <cell r="G705">
            <v>0</v>
          </cell>
          <cell r="H705">
            <v>236.565</v>
          </cell>
        </row>
        <row r="707">
          <cell r="B707" t="str">
            <v>Materiales</v>
          </cell>
          <cell r="G707">
            <v>6177.31</v>
          </cell>
          <cell r="H707">
            <v>48266.7</v>
          </cell>
        </row>
        <row r="708">
          <cell r="A708" t="str">
            <v>6-1</v>
          </cell>
          <cell r="B708" t="str">
            <v>Muro de bloques 6" bastones 3/8" @ 0.80 m</v>
          </cell>
          <cell r="C708">
            <v>16.8</v>
          </cell>
          <cell r="D708" t="str">
            <v>m2</v>
          </cell>
          <cell r="E708">
            <v>1</v>
          </cell>
          <cell r="F708">
            <v>1390.1799999999998</v>
          </cell>
          <cell r="G708">
            <v>2450.4480000000003</v>
          </cell>
          <cell r="H708">
            <v>20904.576000000001</v>
          </cell>
        </row>
        <row r="709">
          <cell r="A709" t="str">
            <v>6-2</v>
          </cell>
          <cell r="B709" t="str">
            <v>Pañete pulido</v>
          </cell>
          <cell r="C709">
            <v>15.540000000000001</v>
          </cell>
          <cell r="D709" t="str">
            <v>m2</v>
          </cell>
          <cell r="E709">
            <v>1</v>
          </cell>
          <cell r="F709">
            <v>607.83000000000004</v>
          </cell>
          <cell r="G709">
            <v>693.08400000000006</v>
          </cell>
          <cell r="H709">
            <v>8752.5942000000014</v>
          </cell>
        </row>
        <row r="710">
          <cell r="A710" t="str">
            <v>6-3</v>
          </cell>
          <cell r="B710" t="str">
            <v>Losa HA</v>
          </cell>
          <cell r="C710">
            <v>0.45</v>
          </cell>
          <cell r="D710" t="str">
            <v>m3</v>
          </cell>
          <cell r="E710">
            <v>1</v>
          </cell>
          <cell r="F710">
            <v>14893.76</v>
          </cell>
          <cell r="G710">
            <v>915.29100000000005</v>
          </cell>
          <cell r="H710">
            <v>5786.9010000000007</v>
          </cell>
        </row>
        <row r="711">
          <cell r="A711" t="str">
            <v>6-3</v>
          </cell>
          <cell r="B711" t="str">
            <v>Piso HA</v>
          </cell>
          <cell r="C711">
            <v>0.67499999999999993</v>
          </cell>
          <cell r="D711" t="str">
            <v>m3</v>
          </cell>
          <cell r="E711">
            <v>1</v>
          </cell>
          <cell r="F711">
            <v>14893.76</v>
          </cell>
          <cell r="G711">
            <v>1372.9364999999998</v>
          </cell>
          <cell r="H711">
            <v>8680.3514999999989</v>
          </cell>
        </row>
        <row r="712">
          <cell r="A712" t="str">
            <v>M0408</v>
          </cell>
          <cell r="B712" t="str">
            <v>Pino bruto americano</v>
          </cell>
          <cell r="C712">
            <v>20.209399218798438</v>
          </cell>
          <cell r="D712" t="str">
            <v>pt</v>
          </cell>
          <cell r="E712">
            <v>1</v>
          </cell>
          <cell r="F712">
            <v>189.99694915254238</v>
          </cell>
          <cell r="G712">
            <v>585.66838936077875</v>
          </cell>
          <cell r="H712">
            <v>3254.055806416698</v>
          </cell>
        </row>
        <row r="713">
          <cell r="A713" t="str">
            <v>M0411</v>
          </cell>
          <cell r="B713" t="str">
            <v>Clavos de acero</v>
          </cell>
          <cell r="C713">
            <v>3.0314098828197658</v>
          </cell>
          <cell r="D713" t="str">
            <v>lb</v>
          </cell>
          <cell r="E713">
            <v>1</v>
          </cell>
          <cell r="F713">
            <v>55.000169491525426</v>
          </cell>
          <cell r="G713">
            <v>25.433528916857835</v>
          </cell>
          <cell r="H713">
            <v>141.29452843651453</v>
          </cell>
        </row>
        <row r="714">
          <cell r="A714" t="str">
            <v>M0605</v>
          </cell>
          <cell r="B714" t="str">
            <v>Tee PVC drenaje 4"</v>
          </cell>
          <cell r="C714">
            <v>2</v>
          </cell>
          <cell r="D714" t="str">
            <v>ud</v>
          </cell>
          <cell r="E714">
            <v>1</v>
          </cell>
          <cell r="F714">
            <v>136.00423728813558</v>
          </cell>
          <cell r="G714">
            <v>41.5</v>
          </cell>
          <cell r="H714">
            <v>230.5084745762712</v>
          </cell>
        </row>
        <row r="715">
          <cell r="A715" t="str">
            <v>M0606</v>
          </cell>
          <cell r="B715" t="str">
            <v>Codo PVC drenaje 4"</v>
          </cell>
          <cell r="C715">
            <v>2</v>
          </cell>
          <cell r="D715" t="str">
            <v>ud</v>
          </cell>
          <cell r="E715">
            <v>1</v>
          </cell>
          <cell r="F715">
            <v>90.998644067796604</v>
          </cell>
          <cell r="G715">
            <v>27.76</v>
          </cell>
          <cell r="H715">
            <v>154.23728813559322</v>
          </cell>
        </row>
        <row r="716">
          <cell r="A716" t="str">
            <v>M0603</v>
          </cell>
          <cell r="B716" t="str">
            <v>Tubo 4"x19' PVC semipresion</v>
          </cell>
          <cell r="C716">
            <v>3</v>
          </cell>
          <cell r="D716" t="str">
            <v>m</v>
          </cell>
          <cell r="E716">
            <v>1</v>
          </cell>
          <cell r="F716">
            <v>142.45671335351591</v>
          </cell>
          <cell r="G716">
            <v>65.19</v>
          </cell>
          <cell r="H716">
            <v>362.18014006054773</v>
          </cell>
        </row>
        <row r="718">
          <cell r="B718" t="str">
            <v>Transporte, Equipos y Otros</v>
          </cell>
          <cell r="G718">
            <v>79.400000000000006</v>
          </cell>
          <cell r="H718">
            <v>441.14</v>
          </cell>
        </row>
        <row r="719">
          <cell r="A719" t="str">
            <v>%M0603</v>
          </cell>
          <cell r="B719" t="str">
            <v>Herramientas menores tuberías</v>
          </cell>
          <cell r="C719">
            <v>0.05</v>
          </cell>
          <cell r="D719" t="str">
            <v>%</v>
          </cell>
          <cell r="E719">
            <v>1</v>
          </cell>
          <cell r="F719">
            <v>427.37014006054773</v>
          </cell>
          <cell r="G719">
            <v>3.2595000000000001</v>
          </cell>
          <cell r="H719">
            <v>18.109007003027386</v>
          </cell>
        </row>
        <row r="720">
          <cell r="A720" t="str">
            <v>%M0408</v>
          </cell>
          <cell r="B720" t="str">
            <v>Herramientas menores madera</v>
          </cell>
          <cell r="C720">
            <v>0.03</v>
          </cell>
          <cell r="D720" t="str">
            <v>%</v>
          </cell>
          <cell r="E720">
            <v>1</v>
          </cell>
          <cell r="F720">
            <v>3839.7241957774768</v>
          </cell>
          <cell r="G720">
            <v>17.570051680823362</v>
          </cell>
          <cell r="H720">
            <v>97.621674192500933</v>
          </cell>
        </row>
        <row r="721">
          <cell r="A721" t="str">
            <v>%M0408</v>
          </cell>
          <cell r="B721" t="str">
            <v>Transporte y traslado de maderas</v>
          </cell>
          <cell r="C721">
            <v>0.1</v>
          </cell>
          <cell r="D721" t="str">
            <v>%</v>
          </cell>
          <cell r="E721">
            <v>1</v>
          </cell>
          <cell r="F721">
            <v>3839.7241957774768</v>
          </cell>
          <cell r="G721">
            <v>58.566838936077879</v>
          </cell>
          <cell r="H721">
            <v>325.40558064166981</v>
          </cell>
        </row>
        <row r="724">
          <cell r="B724" t="str">
            <v>Puntales y durmientes: 81 pt</v>
          </cell>
          <cell r="F724" t="str">
            <v>Suma RD$:</v>
          </cell>
          <cell r="G724">
            <v>6256.71</v>
          </cell>
          <cell r="H724">
            <v>50053.65</v>
          </cell>
        </row>
        <row r="726">
          <cell r="D726" t="str">
            <v/>
          </cell>
          <cell r="F726" t="str">
            <v>Total Partida:</v>
          </cell>
          <cell r="G726" t="str">
            <v>RD$ 56,310.36</v>
          </cell>
          <cell r="H726" t="str">
            <v>/ ud</v>
          </cell>
        </row>
        <row r="728">
          <cell r="A728">
            <v>7.0699999999999985</v>
          </cell>
          <cell r="B728" t="str">
            <v>Filtrante De 14" Encamisado En Tubo Pvc De 12"</v>
          </cell>
          <cell r="G728">
            <v>19684.689999999999</v>
          </cell>
          <cell r="H728">
            <v>120516.33</v>
          </cell>
        </row>
        <row r="729">
          <cell r="A729" t="str">
            <v>Code</v>
          </cell>
          <cell r="B729" t="str">
            <v>Concepto</v>
          </cell>
          <cell r="C729" t="str">
            <v>Cantidad</v>
          </cell>
          <cell r="D729" t="str">
            <v>ud.</v>
          </cell>
          <cell r="E729" t="str">
            <v>Rend.</v>
          </cell>
          <cell r="F729" t="str">
            <v>P.U. + ITBIS
(RD$)</v>
          </cell>
          <cell r="G729" t="str">
            <v>Total ITBIS
(RD$)</v>
          </cell>
          <cell r="H729" t="str">
            <v>Subtotal
(RD$)</v>
          </cell>
        </row>
        <row r="731">
          <cell r="B731" t="str">
            <v>Mano de Obra</v>
          </cell>
          <cell r="G731">
            <v>0</v>
          </cell>
          <cell r="H731">
            <v>0</v>
          </cell>
        </row>
        <row r="732">
          <cell r="D732" t="str">
            <v/>
          </cell>
          <cell r="F732" t="str">
            <v/>
          </cell>
          <cell r="G732">
            <v>0</v>
          </cell>
          <cell r="H732">
            <v>0</v>
          </cell>
        </row>
        <row r="734">
          <cell r="B734" t="str">
            <v>Materiales</v>
          </cell>
          <cell r="G734">
            <v>19684.689999999999</v>
          </cell>
          <cell r="H734">
            <v>120516.33</v>
          </cell>
        </row>
        <row r="735">
          <cell r="A735" t="str">
            <v>5-2</v>
          </cell>
          <cell r="B735" t="str">
            <v>Pozo filtrante (incluido perforación 37')</v>
          </cell>
          <cell r="C735">
            <v>1</v>
          </cell>
          <cell r="D735" t="str">
            <v>ud</v>
          </cell>
          <cell r="E735">
            <v>1</v>
          </cell>
          <cell r="F735">
            <v>134352.47999999998</v>
          </cell>
          <cell r="G735">
            <v>19025.75</v>
          </cell>
          <cell r="H735">
            <v>115326.73</v>
          </cell>
        </row>
        <row r="736">
          <cell r="A736" t="str">
            <v>6-1</v>
          </cell>
          <cell r="B736" t="str">
            <v>Muro de bloques 6" bastones 3/8" @ 0.80 m</v>
          </cell>
          <cell r="C736">
            <v>1.92</v>
          </cell>
          <cell r="D736" t="str">
            <v>m2</v>
          </cell>
          <cell r="E736">
            <v>1</v>
          </cell>
          <cell r="F736">
            <v>1390.1799999999998</v>
          </cell>
          <cell r="G736">
            <v>280.05119999999999</v>
          </cell>
          <cell r="H736">
            <v>2389.0944</v>
          </cell>
        </row>
        <row r="737">
          <cell r="A737" t="str">
            <v>6-2</v>
          </cell>
          <cell r="B737" t="str">
            <v>Pañete pulido</v>
          </cell>
          <cell r="C737">
            <v>1.44</v>
          </cell>
          <cell r="D737" t="str">
            <v>m2</v>
          </cell>
          <cell r="E737">
            <v>1</v>
          </cell>
          <cell r="F737">
            <v>607.83000000000004</v>
          </cell>
          <cell r="G737">
            <v>64.224000000000004</v>
          </cell>
          <cell r="H737">
            <v>811.05119999999999</v>
          </cell>
        </row>
        <row r="738">
          <cell r="A738" t="str">
            <v>6-3</v>
          </cell>
          <cell r="B738" t="str">
            <v>Tapa HA para filtrante</v>
          </cell>
          <cell r="C738">
            <v>8.1000000000000016E-2</v>
          </cell>
          <cell r="D738" t="str">
            <v>m3</v>
          </cell>
          <cell r="E738">
            <v>1</v>
          </cell>
          <cell r="F738">
            <v>14893.76</v>
          </cell>
          <cell r="G738">
            <v>164.75238000000004</v>
          </cell>
          <cell r="H738">
            <v>1041.6421800000003</v>
          </cell>
        </row>
        <row r="739">
          <cell r="A739" t="str">
            <v>6-3</v>
          </cell>
          <cell r="B739" t="str">
            <v>Piso HA para filtrante</v>
          </cell>
          <cell r="C739">
            <v>7.3703412300996043E-2</v>
          </cell>
          <cell r="D739" t="str">
            <v>m3</v>
          </cell>
          <cell r="E739">
            <v>1</v>
          </cell>
          <cell r="F739">
            <v>14893.76</v>
          </cell>
          <cell r="G739">
            <v>149.91126655197994</v>
          </cell>
          <cell r="H739">
            <v>947.809667440103</v>
          </cell>
        </row>
        <row r="741">
          <cell r="B741" t="str">
            <v>Transporte, Equipos y Otros</v>
          </cell>
          <cell r="G741">
            <v>0</v>
          </cell>
          <cell r="H741">
            <v>0</v>
          </cell>
        </row>
        <row r="742">
          <cell r="D742" t="str">
            <v/>
          </cell>
          <cell r="F742" t="str">
            <v/>
          </cell>
          <cell r="G742">
            <v>0</v>
          </cell>
          <cell r="H742">
            <v>0</v>
          </cell>
        </row>
        <row r="744">
          <cell r="B744" t="str">
            <v>37' profundidad tubo</v>
          </cell>
          <cell r="F744" t="str">
            <v>Suma RD$:</v>
          </cell>
          <cell r="G744">
            <v>19684.689999999999</v>
          </cell>
          <cell r="H744">
            <v>120516.33</v>
          </cell>
        </row>
        <row r="746">
          <cell r="D746" t="str">
            <v/>
          </cell>
          <cell r="F746" t="str">
            <v>Total Partida:</v>
          </cell>
          <cell r="G746" t="str">
            <v>RD$ 140,201.02</v>
          </cell>
          <cell r="H746" t="str">
            <v>/ ud</v>
          </cell>
        </row>
        <row r="748">
          <cell r="A748">
            <v>8.01</v>
          </cell>
          <cell r="B748" t="str">
            <v xml:space="preserve">Panel Led Rectangular </v>
          </cell>
          <cell r="G748">
            <v>319.35000000000002</v>
          </cell>
          <cell r="H748">
            <v>2651.65</v>
          </cell>
        </row>
        <row r="749">
          <cell r="A749" t="str">
            <v>Code</v>
          </cell>
          <cell r="B749" t="str">
            <v>Concepto</v>
          </cell>
          <cell r="C749" t="str">
            <v>Cantidad</v>
          </cell>
          <cell r="D749" t="str">
            <v>ud.</v>
          </cell>
          <cell r="E749" t="str">
            <v>Rend.</v>
          </cell>
          <cell r="F749" t="str">
            <v>P.U. + ITBIS
(RD$)</v>
          </cell>
          <cell r="G749" t="str">
            <v>Total ITBIS
(RD$)</v>
          </cell>
          <cell r="H749" t="str">
            <v>Subtotal
(RD$)</v>
          </cell>
        </row>
        <row r="751">
          <cell r="B751" t="str">
            <v>Mano de Obra</v>
          </cell>
          <cell r="G751">
            <v>0</v>
          </cell>
          <cell r="H751">
            <v>877.42</v>
          </cell>
        </row>
        <row r="752">
          <cell r="A752" t="str">
            <v>W0400</v>
          </cell>
          <cell r="B752" t="str">
            <v>Instalaciones eléctricas</v>
          </cell>
          <cell r="C752">
            <v>1</v>
          </cell>
          <cell r="D752" t="str">
            <v>ud</v>
          </cell>
          <cell r="E752">
            <v>1</v>
          </cell>
          <cell r="F752">
            <v>877.42</v>
          </cell>
          <cell r="G752">
            <v>0</v>
          </cell>
          <cell r="H752">
            <v>877.42</v>
          </cell>
        </row>
        <row r="754">
          <cell r="B754" t="str">
            <v>Materiales</v>
          </cell>
          <cell r="G754">
            <v>319.35000000000002</v>
          </cell>
          <cell r="H754">
            <v>1774.23</v>
          </cell>
        </row>
        <row r="755">
          <cell r="A755" t="str">
            <v>M0800</v>
          </cell>
          <cell r="B755" t="str">
            <v xml:space="preserve">Panel Led rectangular </v>
          </cell>
          <cell r="C755">
            <v>1</v>
          </cell>
          <cell r="D755" t="str">
            <v>ud</v>
          </cell>
          <cell r="E755">
            <v>1</v>
          </cell>
          <cell r="F755">
            <v>1800.0037288135593</v>
          </cell>
          <cell r="G755">
            <v>274.58</v>
          </cell>
          <cell r="H755">
            <v>1525.4237288135594</v>
          </cell>
        </row>
        <row r="756">
          <cell r="A756" t="str">
            <v>M0601</v>
          </cell>
          <cell r="B756" t="str">
            <v>Tubo ½"x19' PVC SDR-26 + 15% desp.</v>
          </cell>
          <cell r="C756">
            <v>6.6598799999999994</v>
          </cell>
          <cell r="D756" t="str">
            <v>m</v>
          </cell>
          <cell r="E756">
            <v>1</v>
          </cell>
          <cell r="F756">
            <v>13.98</v>
          </cell>
          <cell r="G756">
            <v>14.185544399999998</v>
          </cell>
          <cell r="H756">
            <v>78.919577999999987</v>
          </cell>
        </row>
        <row r="757">
          <cell r="A757" t="str">
            <v>M0803</v>
          </cell>
          <cell r="B757" t="str">
            <v>Caja octagonal</v>
          </cell>
          <cell r="C757">
            <v>1</v>
          </cell>
          <cell r="D757" t="str">
            <v>ud</v>
          </cell>
          <cell r="E757">
            <v>1</v>
          </cell>
          <cell r="F757">
            <v>129.00203389830509</v>
          </cell>
          <cell r="G757">
            <v>19.68</v>
          </cell>
          <cell r="H757">
            <v>109.32203389830509</v>
          </cell>
        </row>
        <row r="758">
          <cell r="A758" t="str">
            <v>M0805</v>
          </cell>
          <cell r="B758" t="str">
            <v>Alambre #12 TW</v>
          </cell>
          <cell r="C758">
            <v>1</v>
          </cell>
          <cell r="D758" t="str">
            <v>pie</v>
          </cell>
          <cell r="E758">
            <v>1</v>
          </cell>
          <cell r="F758">
            <v>10.489830508474576</v>
          </cell>
          <cell r="G758">
            <v>1.6</v>
          </cell>
          <cell r="H758">
            <v>8.8898305084745761</v>
          </cell>
        </row>
        <row r="759">
          <cell r="A759" t="str">
            <v>%Mat</v>
          </cell>
          <cell r="B759" t="str">
            <v>Materiales gastables</v>
          </cell>
          <cell r="C759">
            <v>0.03</v>
          </cell>
          <cell r="D759" t="str">
            <v>%</v>
          </cell>
          <cell r="E759">
            <v>1</v>
          </cell>
          <cell r="F759">
            <v>2032.6007156203391</v>
          </cell>
          <cell r="G759">
            <v>9.3013663319999988</v>
          </cell>
          <cell r="H759">
            <v>51.676655136610172</v>
          </cell>
        </row>
        <row r="761">
          <cell r="B761" t="str">
            <v>Transporte, Equipos y Otros</v>
          </cell>
          <cell r="G761">
            <v>0</v>
          </cell>
          <cell r="H761">
            <v>0</v>
          </cell>
        </row>
        <row r="762">
          <cell r="D762" t="str">
            <v/>
          </cell>
          <cell r="F762" t="str">
            <v/>
          </cell>
          <cell r="G762">
            <v>0</v>
          </cell>
          <cell r="H762">
            <v>0</v>
          </cell>
        </row>
        <row r="764">
          <cell r="F764" t="str">
            <v>Suma RD$:</v>
          </cell>
          <cell r="G764">
            <v>319.35000000000002</v>
          </cell>
          <cell r="H764">
            <v>2651.65</v>
          </cell>
        </row>
        <row r="766">
          <cell r="D766" t="str">
            <v/>
          </cell>
          <cell r="F766" t="str">
            <v>Total Partida:</v>
          </cell>
          <cell r="G766" t="str">
            <v>RD$ 2,971.00</v>
          </cell>
          <cell r="H766" t="str">
            <v>/ ud</v>
          </cell>
        </row>
        <row r="768">
          <cell r="A768">
            <v>8.02</v>
          </cell>
          <cell r="B768" t="str">
            <v>Panel Led Circular De Superficie 18W 100-265V</v>
          </cell>
          <cell r="G768">
            <v>99.38</v>
          </cell>
          <cell r="H768">
            <v>1429.62</v>
          </cell>
        </row>
        <row r="769">
          <cell r="A769" t="str">
            <v>Code</v>
          </cell>
          <cell r="B769" t="str">
            <v>Concepto</v>
          </cell>
          <cell r="C769" t="str">
            <v>Cantidad</v>
          </cell>
          <cell r="D769" t="str">
            <v>ud.</v>
          </cell>
          <cell r="E769" t="str">
            <v>Rend.</v>
          </cell>
          <cell r="F769" t="str">
            <v>P.U. + ITBIS
(RD$)</v>
          </cell>
          <cell r="G769" t="str">
            <v>Total ITBIS
(RD$)</v>
          </cell>
          <cell r="H769" t="str">
            <v>Subtotal
(RD$)</v>
          </cell>
        </row>
        <row r="771">
          <cell r="B771" t="str">
            <v>Mano de Obra</v>
          </cell>
          <cell r="G771">
            <v>0</v>
          </cell>
          <cell r="H771">
            <v>877.42</v>
          </cell>
        </row>
        <row r="772">
          <cell r="A772" t="str">
            <v>W0400</v>
          </cell>
          <cell r="B772" t="str">
            <v>Instalaciones eléctricas</v>
          </cell>
          <cell r="C772">
            <v>1</v>
          </cell>
          <cell r="D772" t="str">
            <v>ud</v>
          </cell>
          <cell r="E772">
            <v>1</v>
          </cell>
          <cell r="F772">
            <v>877.42</v>
          </cell>
          <cell r="G772">
            <v>0</v>
          </cell>
          <cell r="H772">
            <v>877.42</v>
          </cell>
        </row>
        <row r="774">
          <cell r="B774" t="str">
            <v>Materiales</v>
          </cell>
          <cell r="G774">
            <v>99.38</v>
          </cell>
          <cell r="H774">
            <v>552.20000000000005</v>
          </cell>
        </row>
        <row r="775">
          <cell r="A775" t="str">
            <v>M0801</v>
          </cell>
          <cell r="B775" t="str">
            <v>Panel Led circular de superficie 18w 100-265V</v>
          </cell>
          <cell r="C775">
            <v>1</v>
          </cell>
          <cell r="D775" t="str">
            <v>ud</v>
          </cell>
          <cell r="E775">
            <v>1</v>
          </cell>
          <cell r="F775">
            <v>400.00305084745764</v>
          </cell>
          <cell r="G775">
            <v>61.02</v>
          </cell>
          <cell r="H775">
            <v>338.98305084745766</v>
          </cell>
        </row>
        <row r="776">
          <cell r="A776" t="str">
            <v>M0601</v>
          </cell>
          <cell r="B776" t="str">
            <v>Tubo ½"x19' PVC SDR-26 + 15% desp.</v>
          </cell>
          <cell r="C776">
            <v>6.6598799999999994</v>
          </cell>
          <cell r="D776" t="str">
            <v>m</v>
          </cell>
          <cell r="E776">
            <v>1</v>
          </cell>
          <cell r="F776">
            <v>13.98</v>
          </cell>
          <cell r="G776">
            <v>14.185544399999998</v>
          </cell>
          <cell r="H776">
            <v>78.919577999999987</v>
          </cell>
        </row>
        <row r="777">
          <cell r="A777" t="str">
            <v>M0803</v>
          </cell>
          <cell r="B777" t="str">
            <v>Caja octagonal</v>
          </cell>
          <cell r="C777">
            <v>1</v>
          </cell>
          <cell r="D777" t="str">
            <v>ud</v>
          </cell>
          <cell r="E777">
            <v>1</v>
          </cell>
          <cell r="F777">
            <v>129.00203389830509</v>
          </cell>
          <cell r="G777">
            <v>19.68</v>
          </cell>
          <cell r="H777">
            <v>109.32203389830509</v>
          </cell>
        </row>
        <row r="778">
          <cell r="A778" t="str">
            <v>M0805</v>
          </cell>
          <cell r="B778" t="str">
            <v>Alambre #12 TW</v>
          </cell>
          <cell r="C778">
            <v>1</v>
          </cell>
          <cell r="D778" t="str">
            <v>pie</v>
          </cell>
          <cell r="E778">
            <v>1</v>
          </cell>
          <cell r="F778">
            <v>10.489830508474576</v>
          </cell>
          <cell r="G778">
            <v>1.6</v>
          </cell>
          <cell r="H778">
            <v>8.8898305084745761</v>
          </cell>
        </row>
        <row r="779">
          <cell r="A779" t="str">
            <v>%Mat</v>
          </cell>
          <cell r="B779" t="str">
            <v>Materiales gastables</v>
          </cell>
          <cell r="C779">
            <v>0.03</v>
          </cell>
          <cell r="D779" t="str">
            <v>%</v>
          </cell>
          <cell r="E779">
            <v>1</v>
          </cell>
          <cell r="F779">
            <v>632.60003765423733</v>
          </cell>
          <cell r="G779">
            <v>2.8945663320000001</v>
          </cell>
          <cell r="H779">
            <v>16.08343479762712</v>
          </cell>
        </row>
        <row r="781">
          <cell r="B781" t="str">
            <v>Transporte, Equipos y Otros</v>
          </cell>
          <cell r="G781">
            <v>0</v>
          </cell>
          <cell r="H781">
            <v>0</v>
          </cell>
        </row>
        <row r="782">
          <cell r="D782" t="str">
            <v/>
          </cell>
          <cell r="F782" t="str">
            <v/>
          </cell>
          <cell r="G782">
            <v>0</v>
          </cell>
          <cell r="H782">
            <v>0</v>
          </cell>
        </row>
        <row r="784">
          <cell r="F784" t="str">
            <v>Suma RD$:</v>
          </cell>
          <cell r="G784">
            <v>99.38</v>
          </cell>
          <cell r="H784">
            <v>1429.62</v>
          </cell>
        </row>
        <row r="786">
          <cell r="D786" t="str">
            <v/>
          </cell>
          <cell r="F786" t="str">
            <v>Total Partida:</v>
          </cell>
          <cell r="G786" t="str">
            <v>RD$ 1,529.00</v>
          </cell>
          <cell r="H786" t="str">
            <v>/ ud</v>
          </cell>
        </row>
        <row r="788">
          <cell r="A788">
            <v>8.0299999999999994</v>
          </cell>
          <cell r="B788" t="str">
            <v xml:space="preserve">Lámpara De Techo O Pared </v>
          </cell>
          <cell r="G788">
            <v>429.33</v>
          </cell>
          <cell r="H788">
            <v>3262.67</v>
          </cell>
        </row>
        <row r="789">
          <cell r="A789" t="str">
            <v>Code</v>
          </cell>
          <cell r="B789" t="str">
            <v>Concepto</v>
          </cell>
          <cell r="C789" t="str">
            <v>Cantidad</v>
          </cell>
          <cell r="D789" t="str">
            <v>ud.</v>
          </cell>
          <cell r="E789" t="str">
            <v>Rend.</v>
          </cell>
          <cell r="F789" t="str">
            <v>P.U. + ITBIS
(RD$)</v>
          </cell>
          <cell r="G789" t="str">
            <v>Total ITBIS
(RD$)</v>
          </cell>
          <cell r="H789" t="str">
            <v>Subtotal
(RD$)</v>
          </cell>
        </row>
        <row r="791">
          <cell r="B791" t="str">
            <v>Mano de Obra</v>
          </cell>
          <cell r="G791">
            <v>0</v>
          </cell>
          <cell r="H791">
            <v>877.42</v>
          </cell>
        </row>
        <row r="792">
          <cell r="A792" t="str">
            <v>W0400</v>
          </cell>
          <cell r="B792" t="str">
            <v>Instalaciones eléctricas</v>
          </cell>
          <cell r="C792">
            <v>1</v>
          </cell>
          <cell r="D792" t="str">
            <v>ud</v>
          </cell>
          <cell r="E792">
            <v>1</v>
          </cell>
          <cell r="F792">
            <v>877.42</v>
          </cell>
          <cell r="G792">
            <v>0</v>
          </cell>
          <cell r="H792">
            <v>877.42</v>
          </cell>
        </row>
        <row r="794">
          <cell r="B794" t="str">
            <v>Materiales</v>
          </cell>
          <cell r="G794">
            <v>429.33</v>
          </cell>
          <cell r="H794">
            <v>2385.25</v>
          </cell>
        </row>
        <row r="795">
          <cell r="A795" t="str">
            <v>M0802</v>
          </cell>
          <cell r="B795" t="str">
            <v>Lámpara de techo o pared</v>
          </cell>
          <cell r="C795">
            <v>1</v>
          </cell>
          <cell r="D795" t="str">
            <v>ud</v>
          </cell>
          <cell r="E795">
            <v>1</v>
          </cell>
          <cell r="F795">
            <v>2500.0040677966103</v>
          </cell>
          <cell r="G795">
            <v>381.36</v>
          </cell>
          <cell r="H795">
            <v>2118.6440677966102</v>
          </cell>
        </row>
        <row r="796">
          <cell r="A796" t="str">
            <v>M0601</v>
          </cell>
          <cell r="B796" t="str">
            <v>Tubo ½"x19' PVC SDR-26 + 15% desp.</v>
          </cell>
          <cell r="C796">
            <v>6.6598799999999994</v>
          </cell>
          <cell r="D796" t="str">
            <v>m</v>
          </cell>
          <cell r="E796">
            <v>1</v>
          </cell>
          <cell r="F796">
            <v>13.98</v>
          </cell>
          <cell r="G796">
            <v>14.185544399999998</v>
          </cell>
          <cell r="H796">
            <v>78.919577999999987</v>
          </cell>
        </row>
        <row r="797">
          <cell r="A797" t="str">
            <v>M0803</v>
          </cell>
          <cell r="B797" t="str">
            <v>Caja octagonal</v>
          </cell>
          <cell r="C797">
            <v>1</v>
          </cell>
          <cell r="D797" t="str">
            <v>ud</v>
          </cell>
          <cell r="E797">
            <v>1</v>
          </cell>
          <cell r="F797">
            <v>129.00203389830509</v>
          </cell>
          <cell r="G797">
            <v>19.68</v>
          </cell>
          <cell r="H797">
            <v>109.32203389830509</v>
          </cell>
        </row>
        <row r="798">
          <cell r="A798" t="str">
            <v>M0805</v>
          </cell>
          <cell r="B798" t="str">
            <v>Alambre #12 TW</v>
          </cell>
          <cell r="C798">
            <v>1</v>
          </cell>
          <cell r="D798" t="str">
            <v>pie</v>
          </cell>
          <cell r="E798">
            <v>1</v>
          </cell>
          <cell r="F798">
            <v>10.489830508474576</v>
          </cell>
          <cell r="G798">
            <v>1.6</v>
          </cell>
          <cell r="H798">
            <v>8.8898305084745761</v>
          </cell>
        </row>
        <row r="799">
          <cell r="A799" t="str">
            <v>%Mat</v>
          </cell>
          <cell r="B799" t="str">
            <v>Materiales gastables</v>
          </cell>
          <cell r="C799">
            <v>0.03</v>
          </cell>
          <cell r="D799" t="str">
            <v>%</v>
          </cell>
          <cell r="E799">
            <v>1</v>
          </cell>
          <cell r="F799">
            <v>2732.6010546033895</v>
          </cell>
          <cell r="G799">
            <v>12.504766332000001</v>
          </cell>
          <cell r="H799">
            <v>69.473265306101695</v>
          </cell>
        </row>
        <row r="801">
          <cell r="B801" t="str">
            <v>Transporte, Equipos y Otros</v>
          </cell>
          <cell r="G801">
            <v>0</v>
          </cell>
          <cell r="H801">
            <v>0</v>
          </cell>
        </row>
        <row r="802">
          <cell r="D802" t="str">
            <v/>
          </cell>
          <cell r="F802" t="str">
            <v/>
          </cell>
          <cell r="G802">
            <v>0</v>
          </cell>
          <cell r="H802">
            <v>0</v>
          </cell>
        </row>
        <row r="804">
          <cell r="F804" t="str">
            <v>Suma RD$:</v>
          </cell>
          <cell r="G804">
            <v>429.33</v>
          </cell>
          <cell r="H804">
            <v>3262.67</v>
          </cell>
        </row>
        <row r="806">
          <cell r="D806" t="str">
            <v/>
          </cell>
          <cell r="F806" t="str">
            <v>Total Partida:</v>
          </cell>
          <cell r="G806" t="str">
            <v>RD$ 3,692.00</v>
          </cell>
          <cell r="H806" t="str">
            <v>/ ud</v>
          </cell>
        </row>
        <row r="808">
          <cell r="A808">
            <v>8.0399999999999991</v>
          </cell>
          <cell r="B808" t="str">
            <v xml:space="preserve">Suministro E Instalación De Interruptor Sencillo </v>
          </cell>
          <cell r="G808">
            <v>203.45</v>
          </cell>
          <cell r="H808">
            <v>2007.77</v>
          </cell>
        </row>
        <row r="809">
          <cell r="A809" t="str">
            <v>Code</v>
          </cell>
          <cell r="B809" t="str">
            <v>Concepto</v>
          </cell>
          <cell r="C809" t="str">
            <v>Cantidad</v>
          </cell>
          <cell r="D809" t="str">
            <v>ud.</v>
          </cell>
          <cell r="E809" t="str">
            <v>Rend.</v>
          </cell>
          <cell r="F809" t="str">
            <v>P.U. + ITBIS
(RD$)</v>
          </cell>
          <cell r="G809" t="str">
            <v>Total ITBIS
(RD$)</v>
          </cell>
          <cell r="H809" t="str">
            <v>Subtotal
(RD$)</v>
          </cell>
        </row>
        <row r="811">
          <cell r="B811" t="str">
            <v>Mano de Obra</v>
          </cell>
          <cell r="G811">
            <v>0</v>
          </cell>
          <cell r="H811">
            <v>877.42</v>
          </cell>
        </row>
        <row r="812">
          <cell r="A812" t="str">
            <v>W0400</v>
          </cell>
          <cell r="B812" t="str">
            <v>Instalaciones eléctricas</v>
          </cell>
          <cell r="C812">
            <v>1</v>
          </cell>
          <cell r="D812" t="str">
            <v>ud</v>
          </cell>
          <cell r="E812">
            <v>1</v>
          </cell>
          <cell r="F812">
            <v>877.42</v>
          </cell>
          <cell r="G812">
            <v>0</v>
          </cell>
          <cell r="H812">
            <v>877.42</v>
          </cell>
        </row>
        <row r="814">
          <cell r="B814" t="str">
            <v>Materiales</v>
          </cell>
          <cell r="G814">
            <v>203.45</v>
          </cell>
          <cell r="H814">
            <v>1130.3499999999999</v>
          </cell>
        </row>
        <row r="815">
          <cell r="A815" t="str">
            <v>M0808</v>
          </cell>
          <cell r="B815" t="str">
            <v>Tapa interruptor sencillo</v>
          </cell>
          <cell r="C815">
            <v>1</v>
          </cell>
          <cell r="D815" t="str">
            <v>ud</v>
          </cell>
          <cell r="E815">
            <v>1</v>
          </cell>
          <cell r="F815">
            <v>180.00237288135594</v>
          </cell>
          <cell r="G815">
            <v>27.46</v>
          </cell>
          <cell r="H815">
            <v>152.54237288135593</v>
          </cell>
        </row>
        <row r="816">
          <cell r="A816" t="str">
            <v>M0806</v>
          </cell>
          <cell r="B816" t="str">
            <v>Tubo EMT de 1/2" x 10 Pies</v>
          </cell>
          <cell r="C816">
            <v>1.5</v>
          </cell>
          <cell r="D816" t="str">
            <v>ud</v>
          </cell>
          <cell r="E816">
            <v>1</v>
          </cell>
          <cell r="F816">
            <v>204.00135593220341</v>
          </cell>
          <cell r="G816">
            <v>46.68</v>
          </cell>
          <cell r="H816">
            <v>259.32203389830511</v>
          </cell>
        </row>
        <row r="817">
          <cell r="A817" t="str">
            <v>%M0806</v>
          </cell>
          <cell r="B817" t="str">
            <v>Accesorios tubo EMT</v>
          </cell>
          <cell r="C817">
            <v>0.3</v>
          </cell>
          <cell r="D817" t="str">
            <v>%</v>
          </cell>
          <cell r="E817">
            <v>1</v>
          </cell>
          <cell r="F817">
            <v>306.00203389830511</v>
          </cell>
          <cell r="G817">
            <v>14.004</v>
          </cell>
          <cell r="H817">
            <v>77.79661016949153</v>
          </cell>
        </row>
        <row r="818">
          <cell r="A818" t="str">
            <v>M0807</v>
          </cell>
          <cell r="B818" t="str">
            <v>Conector recto EMT 1/2"</v>
          </cell>
          <cell r="C818">
            <v>2</v>
          </cell>
          <cell r="D818" t="str">
            <v>ud</v>
          </cell>
          <cell r="E818">
            <v>1</v>
          </cell>
          <cell r="F818">
            <v>83.996440677966106</v>
          </cell>
          <cell r="G818">
            <v>25.62</v>
          </cell>
          <cell r="H818">
            <v>142.37288135593221</v>
          </cell>
        </row>
        <row r="819">
          <cell r="A819" t="str">
            <v>M0805</v>
          </cell>
          <cell r="B819" t="str">
            <v>Alambre #12 TW</v>
          </cell>
          <cell r="C819">
            <v>50</v>
          </cell>
          <cell r="D819" t="str">
            <v>pie</v>
          </cell>
          <cell r="E819">
            <v>1</v>
          </cell>
          <cell r="F819">
            <v>10.489830508474576</v>
          </cell>
          <cell r="G819">
            <v>80</v>
          </cell>
          <cell r="H819">
            <v>444.49152542372883</v>
          </cell>
        </row>
        <row r="820">
          <cell r="A820" t="str">
            <v>%Mat</v>
          </cell>
          <cell r="B820" t="str">
            <v>Materiales gastables</v>
          </cell>
          <cell r="C820">
            <v>0.05</v>
          </cell>
          <cell r="D820" t="str">
            <v>%</v>
          </cell>
          <cell r="E820">
            <v>1</v>
          </cell>
          <cell r="F820">
            <v>1270.2894237288137</v>
          </cell>
          <cell r="G820">
            <v>9.6882000000000019</v>
          </cell>
          <cell r="H820">
            <v>53.826271186440685</v>
          </cell>
        </row>
        <row r="822">
          <cell r="B822" t="str">
            <v>Transporte, Equipos y Otros</v>
          </cell>
          <cell r="G822">
            <v>0</v>
          </cell>
          <cell r="H822">
            <v>0</v>
          </cell>
        </row>
        <row r="823">
          <cell r="D823" t="str">
            <v/>
          </cell>
          <cell r="F823" t="str">
            <v/>
          </cell>
          <cell r="G823">
            <v>0</v>
          </cell>
          <cell r="H823">
            <v>0</v>
          </cell>
        </row>
        <row r="825">
          <cell r="F825" t="str">
            <v>Suma RD$:</v>
          </cell>
          <cell r="G825">
            <v>203.45</v>
          </cell>
          <cell r="H825">
            <v>2007.77</v>
          </cell>
        </row>
        <row r="827">
          <cell r="D827" t="str">
            <v/>
          </cell>
          <cell r="F827" t="str">
            <v>Total Partida:</v>
          </cell>
          <cell r="G827" t="str">
            <v>RD$ 2,211.22</v>
          </cell>
          <cell r="H827" t="str">
            <v>/ ud</v>
          </cell>
        </row>
        <row r="829">
          <cell r="A829">
            <v>8.0499999999999989</v>
          </cell>
          <cell r="B829" t="str">
            <v xml:space="preserve">Suministro E Instalación De Interruptor Doble </v>
          </cell>
          <cell r="G829">
            <v>243.87</v>
          </cell>
          <cell r="H829">
            <v>2418.0300000000002</v>
          </cell>
        </row>
        <row r="830">
          <cell r="A830" t="str">
            <v>Code</v>
          </cell>
          <cell r="B830" t="str">
            <v>Concepto</v>
          </cell>
          <cell r="C830" t="str">
            <v>Cantidad</v>
          </cell>
          <cell r="D830" t="str">
            <v>ud.</v>
          </cell>
          <cell r="E830" t="str">
            <v>Rend.</v>
          </cell>
          <cell r="F830" t="str">
            <v>P.U. + ITBIS
(RD$)</v>
          </cell>
          <cell r="G830" t="str">
            <v>Total ITBIS
(RD$)</v>
          </cell>
          <cell r="H830" t="str">
            <v>Subtotal
(RD$)</v>
          </cell>
        </row>
        <row r="832">
          <cell r="B832" t="str">
            <v>Mano de Obra</v>
          </cell>
          <cell r="G832">
            <v>0</v>
          </cell>
          <cell r="H832">
            <v>1063.1300000000001</v>
          </cell>
        </row>
        <row r="833">
          <cell r="A833" t="str">
            <v>W0401</v>
          </cell>
          <cell r="B833" t="str">
            <v>Instalaciones eléctricas</v>
          </cell>
          <cell r="C833">
            <v>1</v>
          </cell>
          <cell r="D833" t="str">
            <v>ud</v>
          </cell>
          <cell r="E833">
            <v>1</v>
          </cell>
          <cell r="F833">
            <v>1063.1300000000001</v>
          </cell>
          <cell r="G833">
            <v>0</v>
          </cell>
          <cell r="H833">
            <v>1063.1300000000001</v>
          </cell>
        </row>
        <row r="835">
          <cell r="B835" t="str">
            <v>Materiales</v>
          </cell>
          <cell r="G835">
            <v>243.87</v>
          </cell>
          <cell r="H835">
            <v>1354.9</v>
          </cell>
        </row>
        <row r="836">
          <cell r="A836" t="str">
            <v>M0809</v>
          </cell>
          <cell r="B836" t="str">
            <v>Tapa interruptor doble</v>
          </cell>
          <cell r="C836">
            <v>1</v>
          </cell>
          <cell r="D836" t="str">
            <v>ud</v>
          </cell>
          <cell r="E836">
            <v>1</v>
          </cell>
          <cell r="F836">
            <v>275.00084745762712</v>
          </cell>
          <cell r="G836">
            <v>41.95</v>
          </cell>
          <cell r="H836">
            <v>233.05084745762713</v>
          </cell>
        </row>
        <row r="837">
          <cell r="A837" t="str">
            <v>M0806</v>
          </cell>
          <cell r="B837" t="str">
            <v>Tubo EMT de 1/2" x 10 Pies</v>
          </cell>
          <cell r="C837">
            <v>1.5</v>
          </cell>
          <cell r="D837" t="str">
            <v>ud</v>
          </cell>
          <cell r="E837">
            <v>1</v>
          </cell>
          <cell r="F837">
            <v>204.00135593220341</v>
          </cell>
          <cell r="G837">
            <v>46.68</v>
          </cell>
          <cell r="H837">
            <v>259.32203389830511</v>
          </cell>
        </row>
        <row r="838">
          <cell r="A838" t="str">
            <v>%M0806</v>
          </cell>
          <cell r="B838" t="str">
            <v>Accesorios tubo EMT</v>
          </cell>
          <cell r="C838">
            <v>0.3</v>
          </cell>
          <cell r="D838" t="str">
            <v>%</v>
          </cell>
          <cell r="E838">
            <v>1</v>
          </cell>
          <cell r="F838">
            <v>306.00203389830511</v>
          </cell>
          <cell r="G838">
            <v>14.004</v>
          </cell>
          <cell r="H838">
            <v>77.79661016949153</v>
          </cell>
        </row>
        <row r="839">
          <cell r="A839" t="str">
            <v>M0807</v>
          </cell>
          <cell r="B839" t="str">
            <v>Conector recto EMT 1/2"</v>
          </cell>
          <cell r="C839">
            <v>2</v>
          </cell>
          <cell r="D839" t="str">
            <v>ud</v>
          </cell>
          <cell r="E839">
            <v>1</v>
          </cell>
          <cell r="F839">
            <v>83.996440677966106</v>
          </cell>
          <cell r="G839">
            <v>25.62</v>
          </cell>
          <cell r="H839">
            <v>142.37288135593221</v>
          </cell>
        </row>
        <row r="840">
          <cell r="A840" t="str">
            <v>M0805</v>
          </cell>
          <cell r="B840" t="str">
            <v>Alambre #12 TW</v>
          </cell>
          <cell r="C840">
            <v>65</v>
          </cell>
          <cell r="D840" t="str">
            <v>pie</v>
          </cell>
          <cell r="E840">
            <v>1</v>
          </cell>
          <cell r="F840">
            <v>10.489830508474576</v>
          </cell>
          <cell r="G840">
            <v>104</v>
          </cell>
          <cell r="H840">
            <v>577.83898305084745</v>
          </cell>
        </row>
        <row r="841">
          <cell r="A841" t="str">
            <v>%Mat</v>
          </cell>
          <cell r="B841" t="str">
            <v>Materiales gastables</v>
          </cell>
          <cell r="C841">
            <v>0.05</v>
          </cell>
          <cell r="D841" t="str">
            <v>%</v>
          </cell>
          <cell r="E841">
            <v>1</v>
          </cell>
          <cell r="F841">
            <v>1522.6353559322033</v>
          </cell>
          <cell r="G841">
            <v>11.6127</v>
          </cell>
          <cell r="H841">
            <v>64.519067796610173</v>
          </cell>
        </row>
        <row r="843">
          <cell r="B843" t="str">
            <v>Transporte, Equipos y Otros</v>
          </cell>
          <cell r="G843">
            <v>0</v>
          </cell>
          <cell r="H843">
            <v>0</v>
          </cell>
        </row>
        <row r="844">
          <cell r="D844" t="str">
            <v/>
          </cell>
          <cell r="F844" t="str">
            <v/>
          </cell>
          <cell r="G844">
            <v>0</v>
          </cell>
          <cell r="H844">
            <v>0</v>
          </cell>
        </row>
        <row r="846">
          <cell r="F846" t="str">
            <v>Suma RD$:</v>
          </cell>
          <cell r="G846">
            <v>243.87</v>
          </cell>
          <cell r="H846">
            <v>2418.0300000000002</v>
          </cell>
        </row>
        <row r="848">
          <cell r="D848" t="str">
            <v/>
          </cell>
          <cell r="F848" t="str">
            <v>Total Partida:</v>
          </cell>
          <cell r="G848" t="str">
            <v>RD$ 2,661.90</v>
          </cell>
          <cell r="H848" t="str">
            <v>/ ud</v>
          </cell>
        </row>
        <row r="850">
          <cell r="A850">
            <v>8.0599999999999987</v>
          </cell>
          <cell r="B850" t="str">
            <v xml:space="preserve">Suministro E Instalación De Interruptor Triple </v>
          </cell>
          <cell r="G850">
            <v>285.48</v>
          </cell>
          <cell r="H850">
            <v>2770.89</v>
          </cell>
        </row>
        <row r="851">
          <cell r="A851" t="str">
            <v>Code</v>
          </cell>
          <cell r="B851" t="str">
            <v>Concepto</v>
          </cell>
          <cell r="C851" t="str">
            <v>Cantidad</v>
          </cell>
          <cell r="D851" t="str">
            <v>ud.</v>
          </cell>
          <cell r="E851" t="str">
            <v>Rend.</v>
          </cell>
          <cell r="F851" t="str">
            <v>P.U. + ITBIS
(RD$)</v>
          </cell>
          <cell r="G851" t="str">
            <v>Total ITBIS
(RD$)</v>
          </cell>
          <cell r="H851" t="str">
            <v>Subtotal
(RD$)</v>
          </cell>
        </row>
        <row r="853">
          <cell r="B853" t="str">
            <v>Mano de Obra</v>
          </cell>
          <cell r="G853">
            <v>0</v>
          </cell>
          <cell r="H853">
            <v>1184.81</v>
          </cell>
        </row>
        <row r="854">
          <cell r="A854" t="str">
            <v>W0402</v>
          </cell>
          <cell r="B854" t="str">
            <v>Instalaciones eléctricas</v>
          </cell>
          <cell r="C854">
            <v>1</v>
          </cell>
          <cell r="D854" t="str">
            <v>ud</v>
          </cell>
          <cell r="E854">
            <v>1</v>
          </cell>
          <cell r="F854">
            <v>1184.81</v>
          </cell>
          <cell r="G854">
            <v>0</v>
          </cell>
          <cell r="H854">
            <v>1184.81</v>
          </cell>
        </row>
        <row r="856">
          <cell r="B856" t="str">
            <v>Materiales</v>
          </cell>
          <cell r="G856">
            <v>285.48</v>
          </cell>
          <cell r="H856">
            <v>1586.08</v>
          </cell>
        </row>
        <row r="857">
          <cell r="A857" t="str">
            <v>M0810</v>
          </cell>
          <cell r="B857" t="str">
            <v>Tapa interruptor triple</v>
          </cell>
          <cell r="C857">
            <v>1</v>
          </cell>
          <cell r="D857" t="str">
            <v>ud</v>
          </cell>
          <cell r="E857">
            <v>1</v>
          </cell>
          <cell r="F857">
            <v>325.00372881355935</v>
          </cell>
          <cell r="G857">
            <v>49.58</v>
          </cell>
          <cell r="H857">
            <v>275.42372881355936</v>
          </cell>
        </row>
        <row r="858">
          <cell r="A858" t="str">
            <v>M0806</v>
          </cell>
          <cell r="B858" t="str">
            <v>Tubo EMT de 1/2" x 10 Pies</v>
          </cell>
          <cell r="C858">
            <v>1.5</v>
          </cell>
          <cell r="D858" t="str">
            <v>ud</v>
          </cell>
          <cell r="E858">
            <v>1</v>
          </cell>
          <cell r="F858">
            <v>204.00135593220341</v>
          </cell>
          <cell r="G858">
            <v>46.68</v>
          </cell>
          <cell r="H858">
            <v>259.32203389830511</v>
          </cell>
        </row>
        <row r="859">
          <cell r="A859" t="str">
            <v>%M0806</v>
          </cell>
          <cell r="B859" t="str">
            <v>Accesorios tubo EMT</v>
          </cell>
          <cell r="C859">
            <v>0.3</v>
          </cell>
          <cell r="D859" t="str">
            <v>%</v>
          </cell>
          <cell r="E859">
            <v>1</v>
          </cell>
          <cell r="F859">
            <v>306.00203389830511</v>
          </cell>
          <cell r="G859">
            <v>14.004</v>
          </cell>
          <cell r="H859">
            <v>77.79661016949153</v>
          </cell>
        </row>
        <row r="860">
          <cell r="A860" t="str">
            <v>M0807</v>
          </cell>
          <cell r="B860" t="str">
            <v>Conector recto EMT 1/2"</v>
          </cell>
          <cell r="C860">
            <v>2</v>
          </cell>
          <cell r="D860" t="str">
            <v>ud</v>
          </cell>
          <cell r="E860">
            <v>1</v>
          </cell>
          <cell r="F860">
            <v>83.996440677966106</v>
          </cell>
          <cell r="G860">
            <v>25.62</v>
          </cell>
          <cell r="H860">
            <v>142.37288135593221</v>
          </cell>
        </row>
        <row r="861">
          <cell r="A861" t="str">
            <v>M0805</v>
          </cell>
          <cell r="B861" t="str">
            <v>Alambre #12 TW</v>
          </cell>
          <cell r="C861">
            <v>85</v>
          </cell>
          <cell r="D861" t="str">
            <v>pie</v>
          </cell>
          <cell r="E861">
            <v>1</v>
          </cell>
          <cell r="F861">
            <v>10.489830508474576</v>
          </cell>
          <cell r="G861">
            <v>136</v>
          </cell>
          <cell r="H861">
            <v>755.63559322033893</v>
          </cell>
        </row>
        <row r="862">
          <cell r="A862" t="str">
            <v>%Mat</v>
          </cell>
          <cell r="B862" t="str">
            <v>Materiales gastables</v>
          </cell>
          <cell r="C862">
            <v>0.05</v>
          </cell>
          <cell r="D862" t="str">
            <v>%</v>
          </cell>
          <cell r="E862">
            <v>1</v>
          </cell>
          <cell r="F862">
            <v>1782.434847457627</v>
          </cell>
          <cell r="G862">
            <v>13.594200000000001</v>
          </cell>
          <cell r="H862">
            <v>75.527542372881371</v>
          </cell>
        </row>
        <row r="864">
          <cell r="B864" t="str">
            <v>Transporte, Equipos y Otros</v>
          </cell>
          <cell r="G864">
            <v>0</v>
          </cell>
          <cell r="H864">
            <v>0</v>
          </cell>
        </row>
        <row r="865">
          <cell r="D865" t="str">
            <v/>
          </cell>
          <cell r="F865" t="str">
            <v/>
          </cell>
          <cell r="G865">
            <v>0</v>
          </cell>
          <cell r="H865">
            <v>0</v>
          </cell>
        </row>
        <row r="867">
          <cell r="F867" t="str">
            <v>Suma RD$:</v>
          </cell>
          <cell r="G867">
            <v>285.48</v>
          </cell>
          <cell r="H867">
            <v>2770.89</v>
          </cell>
        </row>
        <row r="869">
          <cell r="D869" t="str">
            <v/>
          </cell>
          <cell r="F869" t="str">
            <v>Total Partida:</v>
          </cell>
          <cell r="G869" t="str">
            <v>RD$ 3,056.37</v>
          </cell>
          <cell r="H869" t="str">
            <v>/ ud</v>
          </cell>
        </row>
        <row r="871">
          <cell r="A871">
            <v>8.0699999999999985</v>
          </cell>
          <cell r="B871" t="str">
            <v>Suministro E Instalación Tomacorriente Doble 120 V</v>
          </cell>
          <cell r="G871">
            <v>608.65</v>
          </cell>
          <cell r="H871">
            <v>4258.8599999999997</v>
          </cell>
        </row>
        <row r="872">
          <cell r="A872" t="str">
            <v>Code</v>
          </cell>
          <cell r="B872" t="str">
            <v>Concepto</v>
          </cell>
          <cell r="C872" t="str">
            <v>Cantidad</v>
          </cell>
          <cell r="D872" t="str">
            <v>ud.</v>
          </cell>
          <cell r="E872" t="str">
            <v>Rend.</v>
          </cell>
          <cell r="F872" t="str">
            <v>P.U. + ITBIS
(RD$)</v>
          </cell>
          <cell r="G872" t="str">
            <v>Total ITBIS
(RD$)</v>
          </cell>
          <cell r="H872" t="str">
            <v>Subtotal
(RD$)</v>
          </cell>
        </row>
        <row r="874">
          <cell r="B874" t="str">
            <v>Mano de Obra</v>
          </cell>
          <cell r="G874">
            <v>0</v>
          </cell>
          <cell r="H874">
            <v>877.42</v>
          </cell>
        </row>
        <row r="875">
          <cell r="A875" t="str">
            <v>W0400</v>
          </cell>
          <cell r="B875" t="str">
            <v>Instalaciones eléctricas</v>
          </cell>
          <cell r="C875">
            <v>1</v>
          </cell>
          <cell r="D875" t="str">
            <v>ud</v>
          </cell>
          <cell r="E875">
            <v>1</v>
          </cell>
          <cell r="F875">
            <v>877.42</v>
          </cell>
          <cell r="G875">
            <v>0</v>
          </cell>
          <cell r="H875">
            <v>877.42</v>
          </cell>
        </row>
        <row r="877">
          <cell r="B877" t="str">
            <v>Materiales</v>
          </cell>
          <cell r="G877">
            <v>608.65</v>
          </cell>
          <cell r="H877">
            <v>3381.44</v>
          </cell>
        </row>
        <row r="878">
          <cell r="A878" t="str">
            <v>M0814</v>
          </cell>
          <cell r="B878" t="str">
            <v>Tapa tomacorriente doble 120 V</v>
          </cell>
          <cell r="C878">
            <v>1</v>
          </cell>
          <cell r="D878" t="str">
            <v>ud</v>
          </cell>
          <cell r="E878">
            <v>1</v>
          </cell>
          <cell r="F878">
            <v>2500.0040677966103</v>
          </cell>
          <cell r="G878">
            <v>381.36</v>
          </cell>
          <cell r="H878">
            <v>2118.6440677966102</v>
          </cell>
        </row>
        <row r="879">
          <cell r="A879" t="str">
            <v>M0806</v>
          </cell>
          <cell r="B879" t="str">
            <v>Tubo EMT de 1/2" x 10 Pies</v>
          </cell>
          <cell r="C879">
            <v>1.5</v>
          </cell>
          <cell r="D879" t="str">
            <v>ud</v>
          </cell>
          <cell r="E879">
            <v>1</v>
          </cell>
          <cell r="F879">
            <v>204.00135593220341</v>
          </cell>
          <cell r="G879">
            <v>46.68</v>
          </cell>
          <cell r="H879">
            <v>259.32203389830511</v>
          </cell>
        </row>
        <row r="880">
          <cell r="A880" t="str">
            <v>%M0806</v>
          </cell>
          <cell r="B880" t="str">
            <v>Accesorios tubo EMT</v>
          </cell>
          <cell r="C880">
            <v>0.3</v>
          </cell>
          <cell r="D880" t="str">
            <v>%</v>
          </cell>
          <cell r="E880">
            <v>1</v>
          </cell>
          <cell r="F880">
            <v>306.00203389830511</v>
          </cell>
          <cell r="G880">
            <v>14.004</v>
          </cell>
          <cell r="H880">
            <v>77.79661016949153</v>
          </cell>
        </row>
        <row r="881">
          <cell r="A881" t="str">
            <v>M0807</v>
          </cell>
          <cell r="B881" t="str">
            <v>Conector recto EMT 1/2"</v>
          </cell>
          <cell r="C881">
            <v>2</v>
          </cell>
          <cell r="D881" t="str">
            <v>ud</v>
          </cell>
          <cell r="E881">
            <v>1</v>
          </cell>
          <cell r="F881">
            <v>83.996440677966106</v>
          </cell>
          <cell r="G881">
            <v>25.62</v>
          </cell>
          <cell r="H881">
            <v>142.37288135593221</v>
          </cell>
        </row>
        <row r="882">
          <cell r="A882" t="str">
            <v>M0805</v>
          </cell>
          <cell r="B882" t="str">
            <v>Alambre #12 TW</v>
          </cell>
          <cell r="C882">
            <v>70</v>
          </cell>
          <cell r="D882" t="str">
            <v>pie</v>
          </cell>
          <cell r="E882">
            <v>1</v>
          </cell>
          <cell r="F882">
            <v>10.489830508474576</v>
          </cell>
          <cell r="G882">
            <v>112</v>
          </cell>
          <cell r="H882">
            <v>622.28813559322032</v>
          </cell>
        </row>
        <row r="883">
          <cell r="A883" t="str">
            <v>%Mat</v>
          </cell>
          <cell r="B883" t="str">
            <v>Materiales gastables</v>
          </cell>
          <cell r="C883">
            <v>0.05</v>
          </cell>
          <cell r="D883" t="str">
            <v>%</v>
          </cell>
          <cell r="E883">
            <v>1</v>
          </cell>
          <cell r="F883">
            <v>3800.0877288135594</v>
          </cell>
          <cell r="G883">
            <v>28.9832</v>
          </cell>
          <cell r="H883">
            <v>161.02118644067798</v>
          </cell>
        </row>
        <row r="885">
          <cell r="B885" t="str">
            <v>Transporte, Equipos y Otros</v>
          </cell>
          <cell r="G885">
            <v>0</v>
          </cell>
          <cell r="H885">
            <v>0</v>
          </cell>
        </row>
        <row r="886">
          <cell r="D886" t="str">
            <v/>
          </cell>
          <cell r="F886" t="str">
            <v/>
          </cell>
          <cell r="G886">
            <v>0</v>
          </cell>
          <cell r="H886">
            <v>0</v>
          </cell>
        </row>
        <row r="888">
          <cell r="F888" t="str">
            <v>Suma RD$:</v>
          </cell>
          <cell r="G888">
            <v>608.65</v>
          </cell>
          <cell r="H888">
            <v>4258.8599999999997</v>
          </cell>
        </row>
        <row r="890">
          <cell r="D890" t="str">
            <v/>
          </cell>
          <cell r="F890" t="str">
            <v>Total Partida:</v>
          </cell>
          <cell r="G890" t="str">
            <v>RD$ 4,867.51</v>
          </cell>
          <cell r="H890" t="str">
            <v>/ ud</v>
          </cell>
        </row>
        <row r="892">
          <cell r="A892">
            <v>9.01</v>
          </cell>
          <cell r="B892" t="str">
            <v xml:space="preserve">Excavación Para Base De Lámpara </v>
          </cell>
          <cell r="G892">
            <v>0</v>
          </cell>
          <cell r="H892">
            <v>1348.31</v>
          </cell>
        </row>
        <row r="893">
          <cell r="A893" t="str">
            <v>Code</v>
          </cell>
          <cell r="B893" t="str">
            <v>Concepto</v>
          </cell>
          <cell r="C893" t="str">
            <v>Cantidad</v>
          </cell>
          <cell r="D893" t="str">
            <v>ud.</v>
          </cell>
          <cell r="E893" t="str">
            <v>Rend.</v>
          </cell>
          <cell r="F893" t="str">
            <v>P.U. + ITBIS
(RD$)</v>
          </cell>
          <cell r="G893" t="str">
            <v>Total ITBIS
(RD$)</v>
          </cell>
          <cell r="H893" t="str">
            <v>Subtotal
(RD$)</v>
          </cell>
        </row>
        <row r="895">
          <cell r="B895" t="str">
            <v>Mano de Obra</v>
          </cell>
          <cell r="G895">
            <v>0</v>
          </cell>
          <cell r="H895">
            <v>1348.31</v>
          </cell>
        </row>
        <row r="896">
          <cell r="A896" t="str">
            <v>4-1</v>
          </cell>
          <cell r="B896" t="str">
            <v>Excavación a mano en material no clasificado</v>
          </cell>
          <cell r="C896">
            <v>1</v>
          </cell>
          <cell r="D896" t="str">
            <v>m³</v>
          </cell>
          <cell r="E896">
            <v>1</v>
          </cell>
          <cell r="F896">
            <v>1348.31</v>
          </cell>
          <cell r="G896">
            <v>0</v>
          </cell>
          <cell r="H896">
            <v>1348.31</v>
          </cell>
        </row>
        <row r="898">
          <cell r="B898" t="str">
            <v>Materiales</v>
          </cell>
          <cell r="G898">
            <v>0</v>
          </cell>
          <cell r="H898">
            <v>0</v>
          </cell>
        </row>
        <row r="899">
          <cell r="D899" t="str">
            <v/>
          </cell>
          <cell r="F899" t="str">
            <v/>
          </cell>
          <cell r="G899">
            <v>0</v>
          </cell>
          <cell r="H899">
            <v>0</v>
          </cell>
        </row>
        <row r="901">
          <cell r="B901" t="str">
            <v>Transporte, Equipos y Otros</v>
          </cell>
          <cell r="G901">
            <v>0</v>
          </cell>
          <cell r="H901">
            <v>0</v>
          </cell>
        </row>
        <row r="902">
          <cell r="D902" t="str">
            <v/>
          </cell>
          <cell r="F902" t="str">
            <v/>
          </cell>
          <cell r="G902">
            <v>0</v>
          </cell>
          <cell r="H902">
            <v>0</v>
          </cell>
        </row>
        <row r="904">
          <cell r="F904" t="str">
            <v>Suma RD$:</v>
          </cell>
          <cell r="G904">
            <v>0</v>
          </cell>
          <cell r="H904">
            <v>1348.31</v>
          </cell>
        </row>
        <row r="906">
          <cell r="D906" t="str">
            <v/>
          </cell>
          <cell r="F906" t="str">
            <v>Total Partida:</v>
          </cell>
          <cell r="G906" t="str">
            <v>RD$ 1,348.31</v>
          </cell>
          <cell r="H906" t="str">
            <v>/ m³</v>
          </cell>
        </row>
        <row r="908">
          <cell r="A908">
            <v>9.02</v>
          </cell>
          <cell r="B908" t="str">
            <v xml:space="preserve">Zapata Base De Lámpara (0.6 X 0.6 X 0.20) </v>
          </cell>
          <cell r="G908">
            <v>2546.69</v>
          </cell>
          <cell r="H908">
            <v>15958.18</v>
          </cell>
        </row>
        <row r="909">
          <cell r="A909" t="str">
            <v>Code</v>
          </cell>
          <cell r="B909" t="str">
            <v>Concepto</v>
          </cell>
          <cell r="C909" t="str">
            <v>Cantidad</v>
          </cell>
          <cell r="D909" t="str">
            <v>ud.</v>
          </cell>
          <cell r="E909" t="str">
            <v>Rend.</v>
          </cell>
          <cell r="F909" t="str">
            <v>P.U. + ITBIS
(RD$)</v>
          </cell>
          <cell r="G909" t="str">
            <v>Total ITBIS
(RD$)</v>
          </cell>
          <cell r="H909" t="str">
            <v>Subtotal
(RD$)</v>
          </cell>
        </row>
        <row r="911">
          <cell r="B911" t="str">
            <v>Mano de Obra</v>
          </cell>
          <cell r="G911">
            <v>0</v>
          </cell>
          <cell r="H911">
            <v>1809.78</v>
          </cell>
        </row>
        <row r="912">
          <cell r="A912" t="str">
            <v>W0600</v>
          </cell>
          <cell r="B912" t="str">
            <v>M.O Acero</v>
          </cell>
          <cell r="C912">
            <v>0.18</v>
          </cell>
          <cell r="D912" t="str">
            <v>QQ</v>
          </cell>
          <cell r="E912">
            <v>7.1999999999999995E-2</v>
          </cell>
          <cell r="F912">
            <v>723.91</v>
          </cell>
          <cell r="G912">
            <v>0</v>
          </cell>
          <cell r="H912">
            <v>1809.7749999999999</v>
          </cell>
        </row>
        <row r="914">
          <cell r="B914" t="str">
            <v>Materiales</v>
          </cell>
          <cell r="G914">
            <v>2546.69</v>
          </cell>
          <cell r="H914">
            <v>14148.4</v>
          </cell>
        </row>
        <row r="915">
          <cell r="A915" t="str">
            <v>M0204</v>
          </cell>
          <cell r="B915" t="str">
            <v>Hormigón industrial 210 kg/cm2 (+5%)</v>
          </cell>
          <cell r="C915">
            <v>1.05</v>
          </cell>
          <cell r="D915" t="str">
            <v>m3</v>
          </cell>
          <cell r="E915">
            <v>1</v>
          </cell>
          <cell r="F915">
            <v>7200.0049152542379</v>
          </cell>
          <cell r="G915">
            <v>1153.2255</v>
          </cell>
          <cell r="H915">
            <v>6406.7796610169498</v>
          </cell>
        </row>
        <row r="916">
          <cell r="A916" t="str">
            <v>M0206</v>
          </cell>
          <cell r="B916" t="str">
            <v>Bomba de hormigón</v>
          </cell>
          <cell r="C916">
            <v>1</v>
          </cell>
          <cell r="D916" t="str">
            <v>ud</v>
          </cell>
          <cell r="E916">
            <v>38.639264285714319</v>
          </cell>
          <cell r="F916">
            <v>20000.00254237288</v>
          </cell>
          <cell r="G916">
            <v>78.957248705378646</v>
          </cell>
          <cell r="H916">
            <v>438.65101615403455</v>
          </cell>
        </row>
        <row r="917">
          <cell r="A917" t="str">
            <v>M0201</v>
          </cell>
          <cell r="B917" t="str">
            <v>Acero grado 60 (+5%)</v>
          </cell>
          <cell r="C917">
            <v>0.189</v>
          </cell>
          <cell r="D917" t="str">
            <v>QQ</v>
          </cell>
          <cell r="E917">
            <v>7.1999999999999995E-2</v>
          </cell>
          <cell r="F917">
            <v>3100</v>
          </cell>
          <cell r="G917">
            <v>1241.31</v>
          </cell>
          <cell r="H917">
            <v>6896.19</v>
          </cell>
        </row>
        <row r="918">
          <cell r="A918" t="str">
            <v>M0202</v>
          </cell>
          <cell r="B918" t="str">
            <v>Alambre #18 (+20%)</v>
          </cell>
          <cell r="C918">
            <v>0.432</v>
          </cell>
          <cell r="D918" t="str">
            <v>lb</v>
          </cell>
          <cell r="E918">
            <v>7.1999999999999995E-2</v>
          </cell>
          <cell r="F918">
            <v>79.996610169491532</v>
          </cell>
          <cell r="G918">
            <v>73.199999999999989</v>
          </cell>
          <cell r="H918">
            <v>406.77966101694915</v>
          </cell>
        </row>
        <row r="920">
          <cell r="B920" t="str">
            <v>Transporte, Equipos y Otros</v>
          </cell>
          <cell r="G920">
            <v>0</v>
          </cell>
          <cell r="H920">
            <v>0</v>
          </cell>
        </row>
        <row r="921">
          <cell r="D921" t="str">
            <v/>
          </cell>
          <cell r="F921" t="str">
            <v/>
          </cell>
          <cell r="G921">
            <v>0</v>
          </cell>
          <cell r="H921">
            <v>0</v>
          </cell>
        </row>
        <row r="923">
          <cell r="F923" t="str">
            <v>Suma RD$:</v>
          </cell>
          <cell r="G923">
            <v>2546.69</v>
          </cell>
          <cell r="H923">
            <v>15958.18</v>
          </cell>
        </row>
        <row r="925">
          <cell r="D925" t="str">
            <v/>
          </cell>
          <cell r="F925" t="str">
            <v>Total Partida:</v>
          </cell>
          <cell r="G925" t="str">
            <v>RD$ 18,504.87</v>
          </cell>
          <cell r="H925" t="str">
            <v>/ m³</v>
          </cell>
        </row>
        <row r="927">
          <cell r="A927">
            <v>9.0299999999999994</v>
          </cell>
          <cell r="B927" t="str">
            <v xml:space="preserve">Base De Lámpara </v>
          </cell>
          <cell r="G927">
            <v>4062.75</v>
          </cell>
          <cell r="H927">
            <v>32755.439999999999</v>
          </cell>
        </row>
        <row r="928">
          <cell r="A928" t="str">
            <v>Code</v>
          </cell>
          <cell r="B928" t="str">
            <v>Concepto</v>
          </cell>
          <cell r="C928" t="str">
            <v>Cantidad</v>
          </cell>
          <cell r="D928" t="str">
            <v>ud.</v>
          </cell>
          <cell r="E928" t="str">
            <v>Rend.</v>
          </cell>
          <cell r="F928" t="str">
            <v>P.U. + ITBIS
(RD$)</v>
          </cell>
          <cell r="G928" t="str">
            <v>Total ITBIS
(RD$)</v>
          </cell>
          <cell r="H928" t="str">
            <v>Subtotal
(RD$)</v>
          </cell>
        </row>
        <row r="930">
          <cell r="B930" t="str">
            <v>Mano de Obra</v>
          </cell>
          <cell r="G930">
            <v>0</v>
          </cell>
          <cell r="H930">
            <v>10183.93</v>
          </cell>
        </row>
        <row r="931">
          <cell r="A931" t="str">
            <v>W0503</v>
          </cell>
          <cell r="B931" t="str">
            <v>Confección e instalación de molde (cada cara)</v>
          </cell>
          <cell r="C931">
            <v>0.77</v>
          </cell>
          <cell r="D931" t="str">
            <v>m2</v>
          </cell>
          <cell r="E931">
            <v>6.737499999999999E-2</v>
          </cell>
          <cell r="F931">
            <v>622.73</v>
          </cell>
          <cell r="G931">
            <v>0</v>
          </cell>
          <cell r="H931">
            <v>7116.914285714287</v>
          </cell>
        </row>
        <row r="932">
          <cell r="A932" t="str">
            <v>W0502</v>
          </cell>
          <cell r="B932" t="str">
            <v>Desencofrado</v>
          </cell>
          <cell r="C932">
            <v>0.77</v>
          </cell>
          <cell r="D932" t="str">
            <v>m2</v>
          </cell>
          <cell r="E932">
            <v>6.737499999999999E-2</v>
          </cell>
          <cell r="F932">
            <v>42.73</v>
          </cell>
          <cell r="G932">
            <v>0</v>
          </cell>
          <cell r="H932">
            <v>488.34285714285721</v>
          </cell>
        </row>
        <row r="933">
          <cell r="A933" t="str">
            <v>W0600</v>
          </cell>
          <cell r="B933" t="str">
            <v>M.O Acero</v>
          </cell>
          <cell r="C933">
            <v>0.24</v>
          </cell>
          <cell r="D933" t="str">
            <v>QQ</v>
          </cell>
          <cell r="E933">
            <v>6.737499999999999E-2</v>
          </cell>
          <cell r="F933">
            <v>723.91</v>
          </cell>
          <cell r="G933">
            <v>0</v>
          </cell>
          <cell r="H933">
            <v>2578.6775510204084</v>
          </cell>
        </row>
        <row r="935">
          <cell r="B935" t="str">
            <v>Materiales</v>
          </cell>
          <cell r="G935">
            <v>3946.89</v>
          </cell>
          <cell r="H935">
            <v>21927.75</v>
          </cell>
        </row>
        <row r="936">
          <cell r="A936" t="str">
            <v>M0204</v>
          </cell>
          <cell r="B936" t="str">
            <v>Hormigón industrial 210 kg/cm2 (+5%)</v>
          </cell>
          <cell r="C936">
            <v>1.05</v>
          </cell>
          <cell r="D936" t="str">
            <v>m3</v>
          </cell>
          <cell r="E936">
            <v>1</v>
          </cell>
          <cell r="F936">
            <v>7200.0049152542379</v>
          </cell>
          <cell r="G936">
            <v>1153.2255</v>
          </cell>
          <cell r="H936">
            <v>6406.7796610169498</v>
          </cell>
        </row>
        <row r="937">
          <cell r="A937" t="str">
            <v>M0206</v>
          </cell>
          <cell r="B937" t="str">
            <v>Bomba de hormigón</v>
          </cell>
          <cell r="C937">
            <v>1</v>
          </cell>
          <cell r="D937" t="str">
            <v>ud</v>
          </cell>
          <cell r="E937">
            <v>38.639264285714319</v>
          </cell>
          <cell r="F937">
            <v>20000.00254237288</v>
          </cell>
          <cell r="G937">
            <v>78.957248705378646</v>
          </cell>
          <cell r="H937">
            <v>438.65101615403455</v>
          </cell>
        </row>
        <row r="938">
          <cell r="A938" t="str">
            <v>M0408</v>
          </cell>
          <cell r="B938" t="str">
            <v>Pino bruto americano</v>
          </cell>
          <cell r="C938">
            <v>2.0720527552166219</v>
          </cell>
          <cell r="D938" t="str">
            <v>pt</v>
          </cell>
          <cell r="E938">
            <v>6.737499999999999E-2</v>
          </cell>
          <cell r="F938">
            <v>189.99694915254238</v>
          </cell>
          <cell r="G938">
            <v>891.25178250356532</v>
          </cell>
          <cell r="H938">
            <v>4951.9200464282039</v>
          </cell>
        </row>
        <row r="939">
          <cell r="A939" t="str">
            <v>M0411</v>
          </cell>
          <cell r="B939" t="str">
            <v>Clavos de acero</v>
          </cell>
          <cell r="C939">
            <v>0.3108079132824933</v>
          </cell>
          <cell r="D939" t="str">
            <v>lb</v>
          </cell>
          <cell r="E939">
            <v>1</v>
          </cell>
          <cell r="F939">
            <v>55.000169491525426</v>
          </cell>
          <cell r="G939">
            <v>2.607678392440119</v>
          </cell>
          <cell r="H939">
            <v>14.48680951740435</v>
          </cell>
        </row>
        <row r="940">
          <cell r="A940" t="str">
            <v>M0201</v>
          </cell>
          <cell r="B940" t="str">
            <v>Acero grado 60 (+5%)</v>
          </cell>
          <cell r="C940">
            <v>0.252</v>
          </cell>
          <cell r="D940" t="str">
            <v>QQ</v>
          </cell>
          <cell r="E940">
            <v>6.737499999999999E-2</v>
          </cell>
          <cell r="F940">
            <v>3100</v>
          </cell>
          <cell r="G940">
            <v>1768.6940259740261</v>
          </cell>
          <cell r="H940">
            <v>9826.1111688311685</v>
          </cell>
        </row>
        <row r="941">
          <cell r="A941" t="str">
            <v>M0202</v>
          </cell>
          <cell r="B941" t="str">
            <v>Alambre #18 (+20%)</v>
          </cell>
          <cell r="C941">
            <v>0.28799999999999998</v>
          </cell>
          <cell r="D941" t="str">
            <v>lb</v>
          </cell>
          <cell r="E941">
            <v>6.737499999999999E-2</v>
          </cell>
          <cell r="F941">
            <v>79.996610169491532</v>
          </cell>
          <cell r="G941">
            <v>52.149907235621519</v>
          </cell>
          <cell r="H941">
            <v>289.80220747775229</v>
          </cell>
        </row>
        <row r="943">
          <cell r="B943" t="str">
            <v>Transporte, Equipos y Otros</v>
          </cell>
          <cell r="G943">
            <v>115.86</v>
          </cell>
          <cell r="H943">
            <v>643.75</v>
          </cell>
        </row>
        <row r="944">
          <cell r="A944" t="str">
            <v>%M0408</v>
          </cell>
          <cell r="B944" t="str">
            <v>Herramientas menores</v>
          </cell>
          <cell r="C944">
            <v>0.03</v>
          </cell>
          <cell r="D944" t="str">
            <v>%</v>
          </cell>
          <cell r="E944">
            <v>1</v>
          </cell>
          <cell r="F944">
            <v>5843.1718289317696</v>
          </cell>
          <cell r="G944">
            <v>26.73755347510696</v>
          </cell>
          <cell r="H944">
            <v>148.55760139284612</v>
          </cell>
        </row>
        <row r="945">
          <cell r="A945" t="str">
            <v>%M0408</v>
          </cell>
          <cell r="B945" t="str">
            <v>Transporte y traslado de maderas</v>
          </cell>
          <cell r="C945">
            <v>0.1</v>
          </cell>
          <cell r="D945" t="str">
            <v>%</v>
          </cell>
          <cell r="E945">
            <v>1</v>
          </cell>
          <cell r="F945">
            <v>5843.1718289317696</v>
          </cell>
          <cell r="G945">
            <v>89.125178250356541</v>
          </cell>
          <cell r="H945">
            <v>495.19200464282039</v>
          </cell>
        </row>
        <row r="947">
          <cell r="B947" t="str">
            <v>Ancho x largo x alto ---&gt;</v>
          </cell>
          <cell r="C947">
            <v>0.35</v>
          </cell>
          <cell r="D947">
            <v>0.35</v>
          </cell>
          <cell r="E947">
            <v>0.55000000000000004</v>
          </cell>
          <cell r="F947" t="str">
            <v>Suma RD$:</v>
          </cell>
          <cell r="G947">
            <v>4062.75</v>
          </cell>
          <cell r="H947">
            <v>32755.439999999999</v>
          </cell>
        </row>
        <row r="948">
          <cell r="B948" t="str">
            <v>(4 usos a las caras. 10 usos a barrotes)</v>
          </cell>
          <cell r="C948">
            <v>2.0720527552166219</v>
          </cell>
          <cell r="D948" t="str">
            <v>&lt;--4 caras</v>
          </cell>
        </row>
        <row r="949">
          <cell r="D949" t="str">
            <v/>
          </cell>
          <cell r="E949">
            <v>2.0720527552166219</v>
          </cell>
          <cell r="F949" t="str">
            <v>Total Partida:</v>
          </cell>
          <cell r="G949" t="str">
            <v>RD$ 36,818.18</v>
          </cell>
          <cell r="H949" t="str">
            <v>/ m³</v>
          </cell>
        </row>
        <row r="951">
          <cell r="A951">
            <v>9.0399999999999991</v>
          </cell>
          <cell r="B951" t="str">
            <v>Lámparas Para Exterior En Poste Decorativo De 12'</v>
          </cell>
          <cell r="G951">
            <v>4023.46</v>
          </cell>
          <cell r="H951">
            <v>30852.54</v>
          </cell>
        </row>
        <row r="952">
          <cell r="A952" t="str">
            <v>Code</v>
          </cell>
          <cell r="B952" t="str">
            <v>Concepto</v>
          </cell>
          <cell r="C952" t="str">
            <v>Cantidad</v>
          </cell>
          <cell r="D952" t="str">
            <v>ud.</v>
          </cell>
          <cell r="E952" t="str">
            <v>Rend.</v>
          </cell>
          <cell r="F952" t="str">
            <v>P.U. + ITBIS
(RD$)</v>
          </cell>
          <cell r="G952" t="str">
            <v>Total ITBIS
(RD$)</v>
          </cell>
          <cell r="H952" t="str">
            <v>Subtotal
(RD$)</v>
          </cell>
        </row>
        <row r="954">
          <cell r="B954" t="str">
            <v>Mano de Obra</v>
          </cell>
          <cell r="G954">
            <v>0</v>
          </cell>
          <cell r="H954">
            <v>8500</v>
          </cell>
        </row>
        <row r="955">
          <cell r="A955" t="str">
            <v>W0403</v>
          </cell>
          <cell r="B955" t="str">
            <v>Instalación poste 12'</v>
          </cell>
          <cell r="C955">
            <v>1</v>
          </cell>
          <cell r="D955" t="str">
            <v>ud</v>
          </cell>
          <cell r="E955">
            <v>1</v>
          </cell>
          <cell r="F955">
            <v>8500</v>
          </cell>
          <cell r="G955">
            <v>0</v>
          </cell>
          <cell r="H955">
            <v>8500</v>
          </cell>
        </row>
        <row r="957">
          <cell r="B957" t="str">
            <v>Materiales</v>
          </cell>
          <cell r="G957">
            <v>3831.87</v>
          </cell>
          <cell r="H957">
            <v>21288.14</v>
          </cell>
        </row>
        <row r="958">
          <cell r="A958" t="str">
            <v>M0811</v>
          </cell>
          <cell r="B958" t="str">
            <v>Poste metálico decorativo de 12'</v>
          </cell>
          <cell r="C958">
            <v>1</v>
          </cell>
          <cell r="D958" t="str">
            <v>ud</v>
          </cell>
          <cell r="E958">
            <v>1</v>
          </cell>
          <cell r="F958">
            <v>12000.00152542373</v>
          </cell>
          <cell r="G958">
            <v>1830.51</v>
          </cell>
          <cell r="H958">
            <v>10169.491525423729</v>
          </cell>
        </row>
        <row r="959">
          <cell r="A959" t="str">
            <v>M0813</v>
          </cell>
          <cell r="B959" t="str">
            <v>Brazo doble para lámpara en poste</v>
          </cell>
          <cell r="C959">
            <v>1</v>
          </cell>
          <cell r="D959" t="str">
            <v>ud</v>
          </cell>
          <cell r="E959">
            <v>1</v>
          </cell>
          <cell r="F959">
            <v>10620</v>
          </cell>
          <cell r="G959">
            <v>1620</v>
          </cell>
          <cell r="H959">
            <v>9000</v>
          </cell>
        </row>
        <row r="960">
          <cell r="A960" t="str">
            <v>M0814</v>
          </cell>
          <cell r="B960" t="str">
            <v>Luminaria para colocar en poste</v>
          </cell>
          <cell r="C960">
            <v>1</v>
          </cell>
          <cell r="D960" t="str">
            <v>ud</v>
          </cell>
          <cell r="E960">
            <v>1</v>
          </cell>
          <cell r="F960">
            <v>2500.0040677966103</v>
          </cell>
          <cell r="G960">
            <v>381.36</v>
          </cell>
          <cell r="H960">
            <v>2118.6440677966102</v>
          </cell>
        </row>
        <row r="962">
          <cell r="B962" t="str">
            <v>Transporte, Equipos y Otros</v>
          </cell>
          <cell r="G962">
            <v>191.59</v>
          </cell>
          <cell r="H962">
            <v>1064.4100000000001</v>
          </cell>
        </row>
        <row r="963">
          <cell r="A963" t="str">
            <v>%Mat</v>
          </cell>
          <cell r="B963" t="str">
            <v>Herramientas menores</v>
          </cell>
          <cell r="C963">
            <v>0.05</v>
          </cell>
          <cell r="D963" t="str">
            <v>%</v>
          </cell>
          <cell r="E963">
            <v>1</v>
          </cell>
          <cell r="F963">
            <v>25120.01</v>
          </cell>
          <cell r="G963">
            <v>191.59350000000001</v>
          </cell>
          <cell r="H963">
            <v>1064.4069999999999</v>
          </cell>
        </row>
        <row r="965">
          <cell r="F965" t="str">
            <v>Suma RD$:</v>
          </cell>
          <cell r="G965">
            <v>4023.46</v>
          </cell>
          <cell r="H965">
            <v>30852.54</v>
          </cell>
        </row>
        <row r="967">
          <cell r="D967" t="str">
            <v/>
          </cell>
          <cell r="F967" t="str">
            <v>Total Partida:</v>
          </cell>
          <cell r="G967" t="str">
            <v>RD$ 34,876.01</v>
          </cell>
          <cell r="H967" t="str">
            <v>/ ud</v>
          </cell>
        </row>
        <row r="969">
          <cell r="A969">
            <v>9.0499999999999989</v>
          </cell>
          <cell r="B969" t="str">
            <v>Lámparas Dobles Para Exterior En Poste Decorativo De 12'</v>
          </cell>
          <cell r="G969">
            <v>4423.8900000000003</v>
          </cell>
          <cell r="H969">
            <v>33077.120000000003</v>
          </cell>
        </row>
        <row r="970">
          <cell r="A970" t="str">
            <v>Code</v>
          </cell>
          <cell r="B970" t="str">
            <v>Concepto</v>
          </cell>
          <cell r="C970" t="str">
            <v>Cantidad</v>
          </cell>
          <cell r="D970" t="str">
            <v>ud.</v>
          </cell>
          <cell r="E970" t="str">
            <v>Rend.</v>
          </cell>
          <cell r="F970" t="str">
            <v>P.U. + ITBIS
(RD$)</v>
          </cell>
          <cell r="G970" t="str">
            <v>Total ITBIS
(RD$)</v>
          </cell>
          <cell r="H970" t="str">
            <v>Subtotal
(RD$)</v>
          </cell>
        </row>
        <row r="972">
          <cell r="B972" t="str">
            <v>Mano de Obra</v>
          </cell>
          <cell r="G972">
            <v>0</v>
          </cell>
          <cell r="H972">
            <v>8500</v>
          </cell>
        </row>
        <row r="973">
          <cell r="A973" t="str">
            <v>W0403</v>
          </cell>
          <cell r="B973" t="str">
            <v>Instalación poste 12'</v>
          </cell>
          <cell r="C973">
            <v>1</v>
          </cell>
          <cell r="D973" t="str">
            <v>ud</v>
          </cell>
          <cell r="E973">
            <v>1</v>
          </cell>
          <cell r="F973">
            <v>8500</v>
          </cell>
          <cell r="G973">
            <v>0</v>
          </cell>
          <cell r="H973">
            <v>8500</v>
          </cell>
        </row>
        <row r="975">
          <cell r="B975" t="str">
            <v>Materiales</v>
          </cell>
          <cell r="G975">
            <v>4213.2299999999996</v>
          </cell>
          <cell r="H975">
            <v>23406.78</v>
          </cell>
        </row>
        <row r="976">
          <cell r="A976" t="str">
            <v>M0811</v>
          </cell>
          <cell r="B976" t="str">
            <v>Poste metálico decorativo de 12'</v>
          </cell>
          <cell r="C976">
            <v>1</v>
          </cell>
          <cell r="D976" t="str">
            <v>ud</v>
          </cell>
          <cell r="E976">
            <v>1</v>
          </cell>
          <cell r="F976">
            <v>12000.00152542373</v>
          </cell>
          <cell r="G976">
            <v>1830.51</v>
          </cell>
          <cell r="H976">
            <v>10169.491525423729</v>
          </cell>
        </row>
        <row r="977">
          <cell r="A977" t="str">
            <v>M0813</v>
          </cell>
          <cell r="B977" t="str">
            <v>Brazo para lámpara en poste</v>
          </cell>
          <cell r="C977">
            <v>1</v>
          </cell>
          <cell r="D977" t="str">
            <v>ud</v>
          </cell>
          <cell r="E977">
            <v>1</v>
          </cell>
          <cell r="F977">
            <v>10620</v>
          </cell>
          <cell r="G977">
            <v>1620</v>
          </cell>
          <cell r="H977">
            <v>9000</v>
          </cell>
        </row>
        <row r="978">
          <cell r="A978" t="str">
            <v>M0814</v>
          </cell>
          <cell r="B978" t="str">
            <v>Luminaria para colocar en poste</v>
          </cell>
          <cell r="C978">
            <v>2</v>
          </cell>
          <cell r="D978" t="str">
            <v>ud</v>
          </cell>
          <cell r="E978">
            <v>1</v>
          </cell>
          <cell r="F978">
            <v>2500.0040677966103</v>
          </cell>
          <cell r="G978">
            <v>762.72</v>
          </cell>
          <cell r="H978">
            <v>4237.2881355932204</v>
          </cell>
        </row>
        <row r="980">
          <cell r="B980" t="str">
            <v>Transporte, Equipos y Otros</v>
          </cell>
          <cell r="G980">
            <v>210.66</v>
          </cell>
          <cell r="H980">
            <v>1170.3399999999999</v>
          </cell>
        </row>
        <row r="981">
          <cell r="A981" t="str">
            <v>%Mat</v>
          </cell>
          <cell r="B981" t="str">
            <v>Herramientas menores</v>
          </cell>
          <cell r="C981">
            <v>0.05</v>
          </cell>
          <cell r="D981" t="str">
            <v>%</v>
          </cell>
          <cell r="E981">
            <v>1</v>
          </cell>
          <cell r="F981">
            <v>27620.01</v>
          </cell>
          <cell r="G981">
            <v>210.66149999999999</v>
          </cell>
          <cell r="H981">
            <v>1170.3389999999999</v>
          </cell>
        </row>
        <row r="983">
          <cell r="F983" t="str">
            <v>Suma RD$:</v>
          </cell>
          <cell r="G983">
            <v>4423.8900000000003</v>
          </cell>
          <cell r="H983">
            <v>33077.120000000003</v>
          </cell>
        </row>
        <row r="985">
          <cell r="D985" t="str">
            <v/>
          </cell>
          <cell r="F985" t="str">
            <v>Total Partida:</v>
          </cell>
          <cell r="G985" t="str">
            <v>RD$ 37,501.01</v>
          </cell>
          <cell r="H985" t="str">
            <v>/ ud</v>
          </cell>
        </row>
        <row r="987">
          <cell r="A987">
            <v>9.0599999999999987</v>
          </cell>
          <cell r="B987" t="str">
            <v>Instalaciones Eléctricas General Para Las Lámparas</v>
          </cell>
          <cell r="G987">
            <v>30153.47</v>
          </cell>
          <cell r="H987">
            <v>298724.96000000002</v>
          </cell>
        </row>
        <row r="988">
          <cell r="A988" t="str">
            <v>Code</v>
          </cell>
          <cell r="B988" t="str">
            <v>Concepto</v>
          </cell>
          <cell r="C988" t="str">
            <v>Cantidad</v>
          </cell>
          <cell r="D988" t="str">
            <v>ud.</v>
          </cell>
          <cell r="E988" t="str">
            <v>Rend.</v>
          </cell>
          <cell r="F988" t="str">
            <v>P.U. + ITBIS
(RD$)</v>
          </cell>
          <cell r="G988" t="str">
            <v>Total ITBIS
(RD$)</v>
          </cell>
          <cell r="H988" t="str">
            <v>Subtotal
(RD$)</v>
          </cell>
        </row>
        <row r="990">
          <cell r="B990" t="str">
            <v>Mano de Obra</v>
          </cell>
          <cell r="G990">
            <v>0</v>
          </cell>
          <cell r="H990">
            <v>131206.25</v>
          </cell>
        </row>
        <row r="991">
          <cell r="A991" t="str">
            <v>W0403</v>
          </cell>
          <cell r="B991" t="str">
            <v>Instalación poste 12'</v>
          </cell>
          <cell r="C991">
            <v>1</v>
          </cell>
          <cell r="D991" t="str">
            <v>ud</v>
          </cell>
          <cell r="E991">
            <v>1</v>
          </cell>
          <cell r="F991">
            <v>8500</v>
          </cell>
          <cell r="G991">
            <v>0</v>
          </cell>
          <cell r="H991">
            <v>8500</v>
          </cell>
        </row>
        <row r="992">
          <cell r="A992" t="str">
            <v>4-1</v>
          </cell>
          <cell r="B992" t="str">
            <v>Excavación a mano en material no clasificado</v>
          </cell>
          <cell r="C992">
            <v>39.090600000000002</v>
          </cell>
          <cell r="D992" t="str">
            <v>m³</v>
          </cell>
          <cell r="E992">
            <v>1</v>
          </cell>
          <cell r="F992">
            <v>1348.31</v>
          </cell>
          <cell r="G992">
            <v>0</v>
          </cell>
          <cell r="H992">
            <v>52706.246886000001</v>
          </cell>
        </row>
        <row r="993">
          <cell r="A993" t="str">
            <v>W0404</v>
          </cell>
          <cell r="B993" t="str">
            <v>Mano de obra instalación soterrada (tendido de tubería en zanja abierta, paso de cables, uniones, conexiones a cada poste/lámpara y tablero principal)</v>
          </cell>
          <cell r="C993">
            <v>1</v>
          </cell>
          <cell r="D993" t="str">
            <v>ud</v>
          </cell>
          <cell r="E993">
            <v>1</v>
          </cell>
          <cell r="F993">
            <v>70000</v>
          </cell>
          <cell r="G993">
            <v>0</v>
          </cell>
          <cell r="H993">
            <v>70000</v>
          </cell>
        </row>
        <row r="995">
          <cell r="B995" t="str">
            <v>Materiales</v>
          </cell>
          <cell r="G995">
            <v>29924.83</v>
          </cell>
          <cell r="H995">
            <v>166247.53</v>
          </cell>
        </row>
        <row r="996">
          <cell r="A996" t="str">
            <v>M0804</v>
          </cell>
          <cell r="B996" t="str">
            <v>Cable THW #10 (3 conductores)</v>
          </cell>
          <cell r="C996">
            <v>3420</v>
          </cell>
          <cell r="D996" t="str">
            <v>pie</v>
          </cell>
          <cell r="E996">
            <v>1</v>
          </cell>
          <cell r="F996">
            <v>51.000338983050852</v>
          </cell>
          <cell r="G996">
            <v>26607.600000000002</v>
          </cell>
          <cell r="H996">
            <v>147813.55932203392</v>
          </cell>
        </row>
        <row r="997">
          <cell r="A997" t="str">
            <v>M0602</v>
          </cell>
          <cell r="B997" t="str">
            <v>Tubo 3/4"x19' PVC SDR-26</v>
          </cell>
          <cell r="C997">
            <v>347.47199999999998</v>
          </cell>
          <cell r="D997" t="str">
            <v>m</v>
          </cell>
          <cell r="E997">
            <v>1</v>
          </cell>
          <cell r="F997">
            <v>21.581926265684228</v>
          </cell>
          <cell r="G997">
            <v>1143.1828799999998</v>
          </cell>
          <cell r="H997">
            <v>6355.9322033898297</v>
          </cell>
        </row>
        <row r="998">
          <cell r="A998" t="str">
            <v>M0815</v>
          </cell>
          <cell r="B998" t="str">
            <v>Caja de registro</v>
          </cell>
          <cell r="C998">
            <v>4</v>
          </cell>
          <cell r="D998" t="str">
            <v>ud</v>
          </cell>
          <cell r="E998">
            <v>1</v>
          </cell>
          <cell r="F998">
            <v>1438.0210169491525</v>
          </cell>
          <cell r="G998">
            <v>877.44</v>
          </cell>
          <cell r="H998">
            <v>4874.6440677966102</v>
          </cell>
        </row>
        <row r="999">
          <cell r="A999" t="str">
            <v>M0816</v>
          </cell>
          <cell r="B999" t="str">
            <v>Base eléctrica + breakers</v>
          </cell>
          <cell r="C999">
            <v>1</v>
          </cell>
          <cell r="D999" t="str">
            <v>pa</v>
          </cell>
          <cell r="E999">
            <v>1</v>
          </cell>
          <cell r="F999">
            <v>8499.9998305084755</v>
          </cell>
          <cell r="G999">
            <v>1296.6099999999999</v>
          </cell>
          <cell r="H999">
            <v>7203.3898305084749</v>
          </cell>
        </row>
        <row r="1001">
          <cell r="B1001" t="str">
            <v>Transporte, Equipos y Otros</v>
          </cell>
          <cell r="G1001">
            <v>228.64</v>
          </cell>
          <cell r="H1001">
            <v>1271.19</v>
          </cell>
        </row>
        <row r="1002">
          <cell r="A1002" t="str">
            <v>%M0602</v>
          </cell>
          <cell r="B1002" t="str">
            <v>Conectores, codos, uniones, cemento pvc</v>
          </cell>
          <cell r="C1002">
            <v>0.2</v>
          </cell>
          <cell r="D1002" t="str">
            <v>%</v>
          </cell>
          <cell r="E1002">
            <v>1</v>
          </cell>
          <cell r="F1002">
            <v>7499.11508338983</v>
          </cell>
          <cell r="G1002">
            <v>228.63657599999999</v>
          </cell>
          <cell r="H1002">
            <v>1271.1864406779659</v>
          </cell>
        </row>
        <row r="1004">
          <cell r="F1004" t="str">
            <v>Suma RD$:</v>
          </cell>
          <cell r="G1004">
            <v>30153.47</v>
          </cell>
          <cell r="H1004">
            <v>298724.96000000002</v>
          </cell>
        </row>
        <row r="1006">
          <cell r="D1006" t="str">
            <v/>
          </cell>
          <cell r="F1006" t="str">
            <v>Total Partida:</v>
          </cell>
          <cell r="G1006" t="str">
            <v>RD$ 328,878.43</v>
          </cell>
          <cell r="H1006" t="str">
            <v>/ ud</v>
          </cell>
        </row>
        <row r="1008">
          <cell r="A1008">
            <v>10.01</v>
          </cell>
          <cell r="B1008" t="str">
            <v>Palma De Navidad</v>
          </cell>
          <cell r="G1008">
            <v>228.81</v>
          </cell>
          <cell r="H1008">
            <v>1271.19</v>
          </cell>
        </row>
        <row r="1009">
          <cell r="A1009" t="str">
            <v>Code</v>
          </cell>
          <cell r="B1009" t="str">
            <v>Concepto</v>
          </cell>
          <cell r="C1009" t="str">
            <v>Cantidad</v>
          </cell>
          <cell r="D1009" t="str">
            <v>ud.</v>
          </cell>
          <cell r="E1009" t="str">
            <v>Rend.</v>
          </cell>
          <cell r="F1009" t="str">
            <v>P.U. + ITBIS
(RD$)</v>
          </cell>
          <cell r="G1009" t="str">
            <v>Total ITBIS
(RD$)</v>
          </cell>
          <cell r="H1009" t="str">
            <v>Subtotal
(RD$)</v>
          </cell>
        </row>
        <row r="1011">
          <cell r="B1011" t="str">
            <v>Mano de Obra</v>
          </cell>
          <cell r="G1011">
            <v>0</v>
          </cell>
          <cell r="H1011">
            <v>0</v>
          </cell>
        </row>
        <row r="1012">
          <cell r="D1012" t="str">
            <v/>
          </cell>
          <cell r="F1012" t="str">
            <v/>
          </cell>
          <cell r="G1012">
            <v>0</v>
          </cell>
          <cell r="H1012">
            <v>0</v>
          </cell>
        </row>
        <row r="1014">
          <cell r="B1014" t="str">
            <v>Materiales</v>
          </cell>
          <cell r="G1014">
            <v>228.81</v>
          </cell>
          <cell r="H1014">
            <v>1271.19</v>
          </cell>
        </row>
        <row r="1015">
          <cell r="A1015" t="str">
            <v>M1101</v>
          </cell>
          <cell r="B1015" t="str">
            <v>Palma de navidad</v>
          </cell>
          <cell r="C1015">
            <v>1</v>
          </cell>
          <cell r="D1015" t="str">
            <v>ud</v>
          </cell>
          <cell r="E1015">
            <v>1</v>
          </cell>
          <cell r="F1015">
            <v>1499.9964406779661</v>
          </cell>
          <cell r="G1015">
            <v>228.81</v>
          </cell>
          <cell r="H1015">
            <v>1271.1864406779662</v>
          </cell>
        </row>
        <row r="1017">
          <cell r="B1017" t="str">
            <v>Transporte, Equipos y Otros</v>
          </cell>
          <cell r="G1017">
            <v>0</v>
          </cell>
          <cell r="H1017">
            <v>0</v>
          </cell>
        </row>
        <row r="1018">
          <cell r="D1018" t="str">
            <v/>
          </cell>
          <cell r="F1018" t="str">
            <v/>
          </cell>
          <cell r="G1018">
            <v>0</v>
          </cell>
          <cell r="H1018">
            <v>0</v>
          </cell>
        </row>
        <row r="1020">
          <cell r="F1020" t="str">
            <v>Suma RD$:</v>
          </cell>
          <cell r="G1020">
            <v>228.81</v>
          </cell>
          <cell r="H1020">
            <v>1271.19</v>
          </cell>
        </row>
        <row r="1022">
          <cell r="D1022" t="str">
            <v/>
          </cell>
          <cell r="F1022" t="str">
            <v>Total Partida:</v>
          </cell>
          <cell r="G1022" t="str">
            <v>RD$ 1,500.00</v>
          </cell>
          <cell r="H1022" t="str">
            <v>/ ud</v>
          </cell>
        </row>
        <row r="1024">
          <cell r="A1024">
            <v>10.02</v>
          </cell>
          <cell r="B1024" t="str">
            <v>Mata De Uva De Playa</v>
          </cell>
          <cell r="G1024">
            <v>42.71</v>
          </cell>
          <cell r="H1024">
            <v>237.29</v>
          </cell>
        </row>
        <row r="1025">
          <cell r="A1025" t="str">
            <v>Code</v>
          </cell>
          <cell r="B1025" t="str">
            <v>Concepto</v>
          </cell>
          <cell r="C1025" t="str">
            <v>Cantidad</v>
          </cell>
          <cell r="D1025" t="str">
            <v>ud.</v>
          </cell>
          <cell r="E1025" t="str">
            <v>Rend.</v>
          </cell>
          <cell r="F1025" t="str">
            <v>P.U. + ITBIS
(RD$)</v>
          </cell>
          <cell r="G1025" t="str">
            <v>Total ITBIS
(RD$)</v>
          </cell>
          <cell r="H1025" t="str">
            <v>Subtotal
(RD$)</v>
          </cell>
        </row>
        <row r="1027">
          <cell r="B1027" t="str">
            <v>Mano de Obra</v>
          </cell>
          <cell r="G1027">
            <v>0</v>
          </cell>
          <cell r="H1027">
            <v>0</v>
          </cell>
        </row>
        <row r="1028">
          <cell r="D1028" t="str">
            <v/>
          </cell>
          <cell r="F1028" t="str">
            <v/>
          </cell>
          <cell r="G1028">
            <v>0</v>
          </cell>
          <cell r="H1028">
            <v>0</v>
          </cell>
        </row>
        <row r="1030">
          <cell r="B1030" t="str">
            <v>Materiales</v>
          </cell>
          <cell r="G1030">
            <v>42.71</v>
          </cell>
          <cell r="H1030">
            <v>237.29</v>
          </cell>
        </row>
        <row r="1031">
          <cell r="A1031" t="str">
            <v>M1100</v>
          </cell>
          <cell r="B1031" t="str">
            <v>Uva de playa</v>
          </cell>
          <cell r="C1031">
            <v>1</v>
          </cell>
          <cell r="D1031" t="str">
            <v>ud</v>
          </cell>
          <cell r="E1031">
            <v>1</v>
          </cell>
          <cell r="F1031">
            <v>279.99813559322035</v>
          </cell>
          <cell r="G1031">
            <v>42.71</v>
          </cell>
          <cell r="H1031">
            <v>237.28813559322035</v>
          </cell>
        </row>
        <row r="1033">
          <cell r="B1033" t="str">
            <v>Transporte, Equipos y Otros</v>
          </cell>
          <cell r="G1033">
            <v>0</v>
          </cell>
          <cell r="H1033">
            <v>0</v>
          </cell>
        </row>
        <row r="1034">
          <cell r="D1034" t="str">
            <v/>
          </cell>
          <cell r="F1034" t="str">
            <v/>
          </cell>
          <cell r="G1034">
            <v>0</v>
          </cell>
          <cell r="H1034">
            <v>0</v>
          </cell>
        </row>
        <row r="1036">
          <cell r="F1036" t="str">
            <v>Suma RD$:</v>
          </cell>
          <cell r="G1036">
            <v>42.71</v>
          </cell>
          <cell r="H1036">
            <v>237.29</v>
          </cell>
        </row>
        <row r="1038">
          <cell r="D1038" t="str">
            <v/>
          </cell>
          <cell r="F1038" t="str">
            <v>Total Partida:</v>
          </cell>
          <cell r="G1038" t="str">
            <v>RD$ 280.00</v>
          </cell>
          <cell r="H1038" t="str">
            <v>/ ud</v>
          </cell>
        </row>
        <row r="1040">
          <cell r="A1040">
            <v>10.029999999999999</v>
          </cell>
          <cell r="B1040" t="str">
            <v xml:space="preserve">Grama Enana </v>
          </cell>
          <cell r="G1040">
            <v>26.85</v>
          </cell>
          <cell r="H1040">
            <v>319.14999999999998</v>
          </cell>
        </row>
        <row r="1041">
          <cell r="A1041" t="str">
            <v>Code</v>
          </cell>
          <cell r="B1041" t="str">
            <v>Concepto</v>
          </cell>
          <cell r="C1041" t="str">
            <v>Cantidad</v>
          </cell>
          <cell r="D1041" t="str">
            <v>ud.</v>
          </cell>
          <cell r="E1041" t="str">
            <v>Rend.</v>
          </cell>
          <cell r="F1041" t="str">
            <v>P.U. + ITBIS
(RD$)</v>
          </cell>
          <cell r="G1041" t="str">
            <v>Total ITBIS
(RD$)</v>
          </cell>
          <cell r="H1041" t="str">
            <v>Subtotal
(RD$)</v>
          </cell>
        </row>
        <row r="1043">
          <cell r="B1043" t="str">
            <v>Mano de Obra</v>
          </cell>
          <cell r="G1043">
            <v>0</v>
          </cell>
          <cell r="H1043">
            <v>170</v>
          </cell>
        </row>
        <row r="1044">
          <cell r="A1044" t="str">
            <v>W1000</v>
          </cell>
          <cell r="B1044" t="str">
            <v>Preparación de terreno e instalación grama enana</v>
          </cell>
          <cell r="C1044">
            <v>1</v>
          </cell>
          <cell r="D1044" t="str">
            <v>m2</v>
          </cell>
          <cell r="E1044">
            <v>1</v>
          </cell>
          <cell r="F1044">
            <v>170</v>
          </cell>
          <cell r="G1044">
            <v>0</v>
          </cell>
          <cell r="H1044">
            <v>170</v>
          </cell>
        </row>
        <row r="1046">
          <cell r="B1046" t="str">
            <v>Materiales</v>
          </cell>
          <cell r="G1046">
            <v>24.41</v>
          </cell>
          <cell r="H1046">
            <v>135.59</v>
          </cell>
        </row>
        <row r="1047">
          <cell r="A1047" t="str">
            <v>M1102</v>
          </cell>
          <cell r="B1047" t="str">
            <v>Grama enana</v>
          </cell>
          <cell r="C1047">
            <v>1</v>
          </cell>
          <cell r="D1047" t="str">
            <v>m2</v>
          </cell>
          <cell r="E1047">
            <v>1</v>
          </cell>
          <cell r="F1047">
            <v>160.00322033898306</v>
          </cell>
          <cell r="G1047">
            <v>24.41</v>
          </cell>
          <cell r="H1047">
            <v>135.59322033898306</v>
          </cell>
        </row>
        <row r="1049">
          <cell r="B1049" t="str">
            <v>Transporte, Equipos y Otros</v>
          </cell>
          <cell r="G1049">
            <v>2.44</v>
          </cell>
          <cell r="H1049">
            <v>13.56</v>
          </cell>
        </row>
        <row r="1050">
          <cell r="A1050" t="str">
            <v>%M1102</v>
          </cell>
          <cell r="B1050" t="str">
            <v>Transporte grama</v>
          </cell>
          <cell r="C1050">
            <v>0.1</v>
          </cell>
          <cell r="D1050" t="str">
            <v>%</v>
          </cell>
          <cell r="E1050">
            <v>1</v>
          </cell>
          <cell r="F1050">
            <v>160.00322033898306</v>
          </cell>
          <cell r="G1050">
            <v>2.4410000000000003</v>
          </cell>
          <cell r="H1050">
            <v>13.559322033898306</v>
          </cell>
        </row>
        <row r="1052">
          <cell r="F1052" t="str">
            <v>Suma RD$:</v>
          </cell>
          <cell r="G1052">
            <v>26.85</v>
          </cell>
          <cell r="H1052">
            <v>319.14999999999998</v>
          </cell>
        </row>
        <row r="1054">
          <cell r="D1054" t="str">
            <v/>
          </cell>
          <cell r="F1054" t="str">
            <v>Total Partida:</v>
          </cell>
          <cell r="G1054" t="str">
            <v>RD$ 346.00</v>
          </cell>
          <cell r="H1054" t="str">
            <v>/ m²</v>
          </cell>
        </row>
        <row r="1056">
          <cell r="A1056">
            <v>10.039999999999999</v>
          </cell>
          <cell r="B1056" t="str">
            <v>Hormigón Armado 7 Cm Para Acera Perimetral, Parqueo, Entrada Peatonal, Entrada De Ambulancia)</v>
          </cell>
          <cell r="G1056">
            <v>123.6</v>
          </cell>
          <cell r="H1056">
            <v>856.62</v>
          </cell>
        </row>
        <row r="1057">
          <cell r="A1057" t="str">
            <v>Code</v>
          </cell>
          <cell r="B1057" t="str">
            <v>Concepto</v>
          </cell>
          <cell r="C1057" t="str">
            <v>Cantidad</v>
          </cell>
          <cell r="D1057" t="str">
            <v>ud.</v>
          </cell>
          <cell r="E1057" t="str">
            <v>Rend.</v>
          </cell>
          <cell r="F1057" t="str">
            <v>P.U. + ITBIS
(RD$)</v>
          </cell>
          <cell r="G1057" t="str">
            <v>Total ITBIS
(RD$)</v>
          </cell>
          <cell r="H1057" t="str">
            <v>Subtotal
(RD$)</v>
          </cell>
        </row>
        <row r="1059">
          <cell r="B1059" t="str">
            <v>Mano de Obra</v>
          </cell>
          <cell r="G1059">
            <v>3.42</v>
          </cell>
          <cell r="H1059">
            <v>188.8</v>
          </cell>
        </row>
        <row r="1060">
          <cell r="A1060" t="str">
            <v>W0600</v>
          </cell>
          <cell r="B1060" t="str">
            <v>MO malla electrosoldada</v>
          </cell>
          <cell r="C1060">
            <v>1.5</v>
          </cell>
          <cell r="D1060" t="str">
            <v>QQ</v>
          </cell>
          <cell r="E1060">
            <v>96</v>
          </cell>
          <cell r="F1060">
            <v>723.91</v>
          </cell>
          <cell r="G1060">
            <v>0</v>
          </cell>
          <cell r="H1060">
            <v>11.31109375</v>
          </cell>
        </row>
        <row r="1061">
          <cell r="A1061" t="str">
            <v>W0202</v>
          </cell>
          <cell r="B1061" t="str">
            <v>Ayudante para preparación de superficie</v>
          </cell>
          <cell r="C1061">
            <v>1</v>
          </cell>
          <cell r="D1061" t="str">
            <v>día</v>
          </cell>
          <cell r="E1061">
            <v>50</v>
          </cell>
          <cell r="F1061">
            <v>1575.425</v>
          </cell>
          <cell r="G1061">
            <v>0</v>
          </cell>
          <cell r="H1061">
            <v>31.508500000000002</v>
          </cell>
        </row>
        <row r="1062">
          <cell r="A1062" t="str">
            <v>W0202</v>
          </cell>
          <cell r="B1062" t="str">
            <v>Ayudante para terminación de superficie</v>
          </cell>
          <cell r="C1062">
            <v>2</v>
          </cell>
          <cell r="D1062" t="str">
            <v>día</v>
          </cell>
          <cell r="E1062">
            <v>50</v>
          </cell>
          <cell r="F1062">
            <v>1575.425</v>
          </cell>
          <cell r="G1062">
            <v>0</v>
          </cell>
          <cell r="H1062">
            <v>63.017000000000003</v>
          </cell>
        </row>
        <row r="1063">
          <cell r="A1063" t="str">
            <v>2-2-2</v>
          </cell>
          <cell r="B1063" t="str">
            <v>Ligado y vaciado con ligadora</v>
          </cell>
          <cell r="C1063">
            <v>1</v>
          </cell>
          <cell r="D1063" t="str">
            <v>m³</v>
          </cell>
          <cell r="E1063">
            <v>14.285714285714285</v>
          </cell>
          <cell r="F1063">
            <v>1234.01</v>
          </cell>
          <cell r="G1063">
            <v>3.4174000000000002</v>
          </cell>
          <cell r="H1063">
            <v>82.963300000000018</v>
          </cell>
        </row>
        <row r="1065">
          <cell r="B1065" t="str">
            <v>Materiales</v>
          </cell>
          <cell r="G1065">
            <v>116.69</v>
          </cell>
          <cell r="H1065">
            <v>648.37</v>
          </cell>
        </row>
        <row r="1066">
          <cell r="A1066" t="str">
            <v>2-1.1</v>
          </cell>
          <cell r="B1066" t="str">
            <v>Materiales Para Hormigón 1:3:5 (+10%)</v>
          </cell>
          <cell r="C1066">
            <v>1.1000000000000001</v>
          </cell>
          <cell r="D1066" t="str">
            <v>m³</v>
          </cell>
          <cell r="E1066">
            <v>14.285714285714285</v>
          </cell>
          <cell r="F1066">
            <v>6283.96</v>
          </cell>
          <cell r="G1066">
            <v>73.792950000000019</v>
          </cell>
          <cell r="H1066">
            <v>410.07197000000002</v>
          </cell>
        </row>
        <row r="1067">
          <cell r="A1067" t="str">
            <v>M0203</v>
          </cell>
          <cell r="B1067" t="str">
            <v>Malla Electrosoldada D2.3 10x10mm (2.40 x 40.00) m (+20%)</v>
          </cell>
          <cell r="C1067">
            <v>1.2</v>
          </cell>
          <cell r="D1067" t="str">
            <v>Rollo</v>
          </cell>
          <cell r="E1067">
            <v>96</v>
          </cell>
          <cell r="F1067">
            <v>21756</v>
          </cell>
          <cell r="G1067">
            <v>41.483874999999998</v>
          </cell>
          <cell r="H1067">
            <v>230.46612500000001</v>
          </cell>
        </row>
        <row r="1068">
          <cell r="A1068" t="str">
            <v>M0202</v>
          </cell>
          <cell r="B1068" t="str">
            <v>Alambre #18 (+10%)</v>
          </cell>
          <cell r="C1068">
            <v>1.6500000000000001</v>
          </cell>
          <cell r="D1068" t="str">
            <v>lb</v>
          </cell>
          <cell r="E1068">
            <v>14.285714285714285</v>
          </cell>
          <cell r="F1068">
            <v>79.996610169491532</v>
          </cell>
          <cell r="G1068">
            <v>1.4091000000000002</v>
          </cell>
          <cell r="H1068">
            <v>7.8305084745762725</v>
          </cell>
        </row>
        <row r="1070">
          <cell r="B1070" t="str">
            <v>Transporte, Equipos y Otros</v>
          </cell>
          <cell r="G1070">
            <v>3.5</v>
          </cell>
          <cell r="H1070">
            <v>19.45</v>
          </cell>
        </row>
        <row r="1071">
          <cell r="A1071" t="str">
            <v>%Mat</v>
          </cell>
          <cell r="B1071" t="str">
            <v>Herramientas menores</v>
          </cell>
          <cell r="C1071">
            <v>0.03</v>
          </cell>
          <cell r="D1071" t="str">
            <v>%</v>
          </cell>
          <cell r="E1071">
            <v>1</v>
          </cell>
          <cell r="F1071">
            <v>765.06</v>
          </cell>
          <cell r="G1071">
            <v>3.5006999999999997</v>
          </cell>
          <cell r="H1071">
            <v>19.4511</v>
          </cell>
        </row>
        <row r="1073">
          <cell r="B1073" t="str">
            <v>1.5 QQ/Rollo</v>
          </cell>
          <cell r="F1073" t="str">
            <v>Suma RD$:</v>
          </cell>
          <cell r="G1073">
            <v>123.6</v>
          </cell>
          <cell r="H1073">
            <v>856.62</v>
          </cell>
        </row>
        <row r="1075">
          <cell r="D1075" t="str">
            <v/>
          </cell>
          <cell r="F1075" t="str">
            <v>Total Partida:</v>
          </cell>
          <cell r="G1075" t="str">
            <v>RD$ 980.22</v>
          </cell>
          <cell r="H1075" t="str">
            <v>/ m²</v>
          </cell>
        </row>
        <row r="1077">
          <cell r="A1077">
            <v>10.049999999999999</v>
          </cell>
          <cell r="B1077" t="str">
            <v xml:space="preserve">Grava Gris Nevada </v>
          </cell>
          <cell r="G1077">
            <v>19.07</v>
          </cell>
          <cell r="H1077">
            <v>545.25</v>
          </cell>
        </row>
        <row r="1078">
          <cell r="A1078" t="str">
            <v>Code</v>
          </cell>
          <cell r="B1078" t="str">
            <v>Concepto</v>
          </cell>
          <cell r="C1078" t="str">
            <v>Cantidad</v>
          </cell>
          <cell r="D1078" t="str">
            <v>ud.</v>
          </cell>
          <cell r="E1078" t="str">
            <v>Rend.</v>
          </cell>
          <cell r="F1078" t="str">
            <v>P.U. + ITBIS
(RD$)</v>
          </cell>
          <cell r="G1078" t="str">
            <v>Total ITBIS
(RD$)</v>
          </cell>
          <cell r="H1078" t="str">
            <v>Subtotal
(RD$)</v>
          </cell>
        </row>
        <row r="1080">
          <cell r="B1080" t="str">
            <v>Mano de Obra</v>
          </cell>
          <cell r="G1080">
            <v>0</v>
          </cell>
          <cell r="H1080">
            <v>408.58</v>
          </cell>
        </row>
        <row r="1081">
          <cell r="A1081" t="str">
            <v>W0200</v>
          </cell>
          <cell r="B1081" t="str">
            <v>MO colocación grava</v>
          </cell>
          <cell r="C1081">
            <v>2</v>
          </cell>
          <cell r="D1081" t="str">
            <v>día</v>
          </cell>
          <cell r="E1081">
            <v>6</v>
          </cell>
          <cell r="F1081">
            <v>1225.7375</v>
          </cell>
          <cell r="G1081">
            <v>0</v>
          </cell>
          <cell r="H1081">
            <v>408.57916666666665</v>
          </cell>
        </row>
        <row r="1083">
          <cell r="B1083" t="str">
            <v>Materiales</v>
          </cell>
          <cell r="G1083">
            <v>19.07</v>
          </cell>
          <cell r="H1083">
            <v>105.93</v>
          </cell>
        </row>
        <row r="1084">
          <cell r="A1084" t="str">
            <v>M1103</v>
          </cell>
          <cell r="B1084" t="str">
            <v>Grava gris nevada</v>
          </cell>
          <cell r="C1084">
            <v>1</v>
          </cell>
          <cell r="D1084" t="str">
            <v>m3</v>
          </cell>
          <cell r="E1084">
            <v>20</v>
          </cell>
          <cell r="F1084">
            <v>2500.0040677966103</v>
          </cell>
          <cell r="G1084">
            <v>19.068000000000001</v>
          </cell>
          <cell r="H1084">
            <v>105.93220338983052</v>
          </cell>
        </row>
        <row r="1086">
          <cell r="B1086" t="str">
            <v>Transporte, Equipos y Otros</v>
          </cell>
          <cell r="G1086">
            <v>0</v>
          </cell>
          <cell r="H1086">
            <v>30.74</v>
          </cell>
        </row>
        <row r="1087">
          <cell r="A1087" t="str">
            <v>E0200</v>
          </cell>
          <cell r="B1087" t="str">
            <v>Acarreo 0-5 km</v>
          </cell>
          <cell r="C1087">
            <v>5</v>
          </cell>
          <cell r="D1087" t="str">
            <v>m3exKm</v>
          </cell>
          <cell r="E1087">
            <v>20</v>
          </cell>
          <cell r="F1087">
            <v>35.256</v>
          </cell>
          <cell r="G1087">
            <v>0</v>
          </cell>
          <cell r="H1087">
            <v>8.8140000000000001</v>
          </cell>
        </row>
        <row r="1088">
          <cell r="A1088" t="str">
            <v>E0201</v>
          </cell>
          <cell r="B1088" t="str">
            <v>Acarreo 5.01-10 km</v>
          </cell>
          <cell r="C1088">
            <v>5</v>
          </cell>
          <cell r="D1088" t="str">
            <v>m3exKm</v>
          </cell>
          <cell r="E1088">
            <v>20</v>
          </cell>
          <cell r="F1088">
            <v>30.875999999999998</v>
          </cell>
          <cell r="G1088">
            <v>0</v>
          </cell>
          <cell r="H1088">
            <v>7.7189999999999994</v>
          </cell>
        </row>
        <row r="1089">
          <cell r="A1089" t="str">
            <v>E0202</v>
          </cell>
          <cell r="B1089" t="str">
            <v>Acarreo 10.01-20 km</v>
          </cell>
          <cell r="C1089">
            <v>10</v>
          </cell>
          <cell r="D1089" t="str">
            <v>m3exKm</v>
          </cell>
          <cell r="E1089">
            <v>20</v>
          </cell>
          <cell r="F1089">
            <v>28.416</v>
          </cell>
          <cell r="G1089">
            <v>0</v>
          </cell>
          <cell r="H1089">
            <v>14.208</v>
          </cell>
        </row>
        <row r="1091">
          <cell r="B1091" t="str">
            <v>Espesor colocación: 5 cm</v>
          </cell>
          <cell r="F1091" t="str">
            <v>Suma RD$:</v>
          </cell>
          <cell r="G1091">
            <v>19.07</v>
          </cell>
          <cell r="H1091">
            <v>545.25</v>
          </cell>
        </row>
        <row r="1093">
          <cell r="D1093" t="str">
            <v/>
          </cell>
          <cell r="F1093" t="str">
            <v>Total Partida:</v>
          </cell>
          <cell r="G1093" t="str">
            <v>RD$ 564.32</v>
          </cell>
          <cell r="H1093" t="str">
            <v>/ m²</v>
          </cell>
        </row>
        <row r="1095">
          <cell r="A1095">
            <v>10.059999999999999</v>
          </cell>
          <cell r="B1095" t="str">
            <v>Neem</v>
          </cell>
          <cell r="G1095">
            <v>381.36</v>
          </cell>
          <cell r="H1095">
            <v>2118.64</v>
          </cell>
        </row>
        <row r="1096">
          <cell r="A1096" t="str">
            <v>Code</v>
          </cell>
          <cell r="B1096" t="str">
            <v>Concepto</v>
          </cell>
          <cell r="C1096" t="str">
            <v>Cantidad</v>
          </cell>
          <cell r="D1096" t="str">
            <v>ud.</v>
          </cell>
          <cell r="E1096" t="str">
            <v>Rend.</v>
          </cell>
          <cell r="F1096" t="str">
            <v>P.U. + ITBIS
(RD$)</v>
          </cell>
          <cell r="G1096" t="str">
            <v>Total ITBIS
(RD$)</v>
          </cell>
          <cell r="H1096" t="str">
            <v>Subtotal
(RD$)</v>
          </cell>
        </row>
        <row r="1098">
          <cell r="B1098" t="str">
            <v>Mano de Obra</v>
          </cell>
          <cell r="G1098">
            <v>0</v>
          </cell>
          <cell r="H1098">
            <v>0</v>
          </cell>
        </row>
        <row r="1099">
          <cell r="D1099" t="str">
            <v/>
          </cell>
          <cell r="F1099" t="str">
            <v/>
          </cell>
          <cell r="G1099">
            <v>0</v>
          </cell>
          <cell r="H1099">
            <v>0</v>
          </cell>
        </row>
        <row r="1101">
          <cell r="B1101" t="str">
            <v>Materiales</v>
          </cell>
          <cell r="G1101">
            <v>381.36</v>
          </cell>
          <cell r="H1101">
            <v>2118.64</v>
          </cell>
        </row>
        <row r="1102">
          <cell r="A1102" t="str">
            <v>M1104</v>
          </cell>
          <cell r="B1102" t="str">
            <v>Arbol neem 2 metros</v>
          </cell>
          <cell r="C1102">
            <v>1</v>
          </cell>
          <cell r="D1102" t="str">
            <v>ud</v>
          </cell>
          <cell r="E1102">
            <v>1</v>
          </cell>
          <cell r="F1102">
            <v>2500.0040677966103</v>
          </cell>
          <cell r="G1102">
            <v>381.36</v>
          </cell>
          <cell r="H1102">
            <v>2118.6440677966102</v>
          </cell>
        </row>
        <row r="1104">
          <cell r="B1104" t="str">
            <v>Transporte, Equipos y Otros</v>
          </cell>
          <cell r="G1104">
            <v>0</v>
          </cell>
          <cell r="H1104">
            <v>0</v>
          </cell>
        </row>
        <row r="1105">
          <cell r="D1105" t="str">
            <v/>
          </cell>
          <cell r="F1105" t="str">
            <v/>
          </cell>
          <cell r="G1105">
            <v>0</v>
          </cell>
          <cell r="H1105">
            <v>0</v>
          </cell>
        </row>
        <row r="1107">
          <cell r="F1107" t="str">
            <v>Suma RD$:</v>
          </cell>
          <cell r="G1107">
            <v>381.36</v>
          </cell>
          <cell r="H1107">
            <v>2118.64</v>
          </cell>
        </row>
        <row r="1109">
          <cell r="D1109" t="str">
            <v/>
          </cell>
          <cell r="F1109" t="str">
            <v>Total Partida:</v>
          </cell>
          <cell r="G1109" t="str">
            <v>RD$ 2,500.00</v>
          </cell>
          <cell r="H1109" t="str">
            <v>/ ud</v>
          </cell>
        </row>
        <row r="1111">
          <cell r="A1111">
            <v>10.069999999999999</v>
          </cell>
          <cell r="B1111" t="str">
            <v xml:space="preserve">Tierra Negra </v>
          </cell>
          <cell r="G1111">
            <v>238.35</v>
          </cell>
          <cell r="H1111">
            <v>2501.2600000000002</v>
          </cell>
        </row>
        <row r="1112">
          <cell r="A1112" t="str">
            <v>Code</v>
          </cell>
          <cell r="B1112" t="str">
            <v>Concepto</v>
          </cell>
          <cell r="C1112" t="str">
            <v>Cantidad</v>
          </cell>
          <cell r="D1112" t="str">
            <v>ud.</v>
          </cell>
          <cell r="E1112" t="str">
            <v>Rend.</v>
          </cell>
          <cell r="F1112" t="str">
            <v>P.U. + ITBIS
(RD$)</v>
          </cell>
          <cell r="G1112" t="str">
            <v>Total ITBIS
(RD$)</v>
          </cell>
          <cell r="H1112" t="str">
            <v>Subtotal
(RD$)</v>
          </cell>
        </row>
        <row r="1114">
          <cell r="B1114" t="str">
            <v>Mano de Obra</v>
          </cell>
          <cell r="G1114">
            <v>0</v>
          </cell>
          <cell r="H1114">
            <v>408.58</v>
          </cell>
        </row>
        <row r="1115">
          <cell r="A1115" t="str">
            <v>W0200</v>
          </cell>
          <cell r="B1115" t="str">
            <v>MO colocación tierra negra</v>
          </cell>
          <cell r="C1115">
            <v>1</v>
          </cell>
          <cell r="D1115" t="str">
            <v>día</v>
          </cell>
          <cell r="E1115">
            <v>3</v>
          </cell>
          <cell r="F1115">
            <v>1225.7375</v>
          </cell>
          <cell r="G1115">
            <v>0</v>
          </cell>
          <cell r="H1115">
            <v>408.57916666666665</v>
          </cell>
        </row>
        <row r="1117">
          <cell r="B1117" t="str">
            <v>Materiales</v>
          </cell>
          <cell r="G1117">
            <v>238.35</v>
          </cell>
          <cell r="H1117">
            <v>1324.15</v>
          </cell>
        </row>
        <row r="1118">
          <cell r="A1118" t="str">
            <v>M1105</v>
          </cell>
          <cell r="B1118" t="str">
            <v>Tierra negra</v>
          </cell>
          <cell r="C1118">
            <v>1.25</v>
          </cell>
          <cell r="D1118" t="str">
            <v>m3</v>
          </cell>
          <cell r="E1118">
            <v>1</v>
          </cell>
          <cell r="F1118">
            <v>1250.0020338983052</v>
          </cell>
          <cell r="G1118">
            <v>238.35000000000002</v>
          </cell>
          <cell r="H1118">
            <v>1324.1525423728813</v>
          </cell>
        </row>
        <row r="1120">
          <cell r="B1120" t="str">
            <v>Transporte, Equipos y Otros</v>
          </cell>
          <cell r="G1120">
            <v>0</v>
          </cell>
          <cell r="H1120">
            <v>768.53</v>
          </cell>
        </row>
        <row r="1121">
          <cell r="A1121" t="str">
            <v>E0200</v>
          </cell>
          <cell r="B1121" t="str">
            <v>Acarreo 0-5 km</v>
          </cell>
          <cell r="C1121">
            <v>6.25</v>
          </cell>
          <cell r="D1121" t="str">
            <v>m3exKm</v>
          </cell>
          <cell r="E1121">
            <v>1</v>
          </cell>
          <cell r="F1121">
            <v>35.256</v>
          </cell>
          <cell r="G1121">
            <v>0</v>
          </cell>
          <cell r="H1121">
            <v>220.35</v>
          </cell>
        </row>
        <row r="1122">
          <cell r="A1122" t="str">
            <v>E0201</v>
          </cell>
          <cell r="B1122" t="str">
            <v>Acarreo 5.01-10 km</v>
          </cell>
          <cell r="C1122">
            <v>6.25</v>
          </cell>
          <cell r="D1122" t="str">
            <v>m3exKm</v>
          </cell>
          <cell r="E1122">
            <v>1</v>
          </cell>
          <cell r="F1122">
            <v>30.875999999999998</v>
          </cell>
          <cell r="G1122">
            <v>0</v>
          </cell>
          <cell r="H1122">
            <v>192.97499999999999</v>
          </cell>
        </row>
        <row r="1123">
          <cell r="A1123" t="str">
            <v>E0202</v>
          </cell>
          <cell r="B1123" t="str">
            <v>Acarreo 10.01-20 km</v>
          </cell>
          <cell r="C1123">
            <v>12.5</v>
          </cell>
          <cell r="D1123" t="str">
            <v>m3exKm</v>
          </cell>
          <cell r="E1123">
            <v>1</v>
          </cell>
          <cell r="F1123">
            <v>28.416</v>
          </cell>
          <cell r="G1123">
            <v>0</v>
          </cell>
          <cell r="H1123">
            <v>355.2</v>
          </cell>
        </row>
        <row r="1125">
          <cell r="B1125" t="str">
            <v>Esponjamiento: 25%</v>
          </cell>
          <cell r="F1125" t="str">
            <v>Suma RD$:</v>
          </cell>
          <cell r="G1125">
            <v>238.35</v>
          </cell>
          <cell r="H1125">
            <v>2501.2600000000002</v>
          </cell>
        </row>
        <row r="1127">
          <cell r="D1127" t="str">
            <v/>
          </cell>
          <cell r="F1127" t="str">
            <v>Total Partida:</v>
          </cell>
          <cell r="G1127" t="str">
            <v>RD$ 2,739.61</v>
          </cell>
          <cell r="H1127" t="str">
            <v>/ m³</v>
          </cell>
        </row>
        <row r="1129">
          <cell r="A1129">
            <v>11.01</v>
          </cell>
          <cell r="B1129" t="str">
            <v>Suministro Y Transporte Escritorio En Estructura Metalica Color Gris Plateado, Tope Color Blanco  28" X 48"</v>
          </cell>
          <cell r="G1129">
            <v>2059.3200000000002</v>
          </cell>
          <cell r="H1129">
            <v>11440.68</v>
          </cell>
        </row>
        <row r="1130">
          <cell r="A1130" t="str">
            <v>Code</v>
          </cell>
          <cell r="B1130" t="str">
            <v>Concepto</v>
          </cell>
          <cell r="C1130" t="str">
            <v>Cantidad</v>
          </cell>
          <cell r="D1130" t="str">
            <v>ud.</v>
          </cell>
          <cell r="E1130" t="str">
            <v>Rend.</v>
          </cell>
          <cell r="F1130" t="str">
            <v>P.U. + ITBIS
(RD$)</v>
          </cell>
          <cell r="G1130" t="str">
            <v>Total ITBIS
(RD$)</v>
          </cell>
          <cell r="H1130" t="str">
            <v>Subtotal
(RD$)</v>
          </cell>
        </row>
        <row r="1132">
          <cell r="B1132" t="str">
            <v>Mano de Obra</v>
          </cell>
          <cell r="G1132">
            <v>0</v>
          </cell>
          <cell r="H1132">
            <v>0</v>
          </cell>
        </row>
        <row r="1133">
          <cell r="D1133" t="str">
            <v/>
          </cell>
          <cell r="F1133" t="str">
            <v/>
          </cell>
          <cell r="G1133">
            <v>0</v>
          </cell>
          <cell r="H1133">
            <v>0</v>
          </cell>
        </row>
        <row r="1135">
          <cell r="B1135" t="str">
            <v>Materiales</v>
          </cell>
          <cell r="G1135">
            <v>2059.3200000000002</v>
          </cell>
          <cell r="H1135">
            <v>11440.68</v>
          </cell>
        </row>
        <row r="1136">
          <cell r="A1136" t="str">
            <v>M1200</v>
          </cell>
          <cell r="B1136" t="str">
            <v>Suministro Y Transporte Escritorio En Estructura Metalica Color Gris Plateado, Tope Color Blanco  28" X 48"</v>
          </cell>
          <cell r="C1136">
            <v>1</v>
          </cell>
          <cell r="D1136" t="str">
            <v>ud</v>
          </cell>
          <cell r="E1136">
            <v>1</v>
          </cell>
          <cell r="F1136">
            <v>13499.997966101695</v>
          </cell>
          <cell r="G1136">
            <v>2059.3200000000002</v>
          </cell>
          <cell r="H1136">
            <v>11440.677966101695</v>
          </cell>
        </row>
        <row r="1138">
          <cell r="B1138" t="str">
            <v>Transporte, Equipos y Otros</v>
          </cell>
          <cell r="G1138">
            <v>0</v>
          </cell>
          <cell r="H1138">
            <v>0</v>
          </cell>
        </row>
        <row r="1139">
          <cell r="D1139" t="str">
            <v/>
          </cell>
          <cell r="F1139" t="str">
            <v/>
          </cell>
          <cell r="G1139">
            <v>0</v>
          </cell>
          <cell r="H1139">
            <v>0</v>
          </cell>
        </row>
        <row r="1141">
          <cell r="F1141" t="str">
            <v>Suma RD$:</v>
          </cell>
          <cell r="G1141">
            <v>2059.3200000000002</v>
          </cell>
          <cell r="H1141">
            <v>11440.68</v>
          </cell>
        </row>
        <row r="1143">
          <cell r="D1143" t="str">
            <v/>
          </cell>
          <cell r="F1143" t="str">
            <v>Total Partida:</v>
          </cell>
          <cell r="G1143" t="str">
            <v>RD$ 13,500.00</v>
          </cell>
          <cell r="H1143" t="str">
            <v>/ ud</v>
          </cell>
        </row>
        <row r="1145">
          <cell r="A1145">
            <v>11.02</v>
          </cell>
          <cell r="B1145" t="str">
            <v>Sillón Gerencial Malla Gris Con Brazos Ajustables</v>
          </cell>
          <cell r="G1145">
            <v>1372.88</v>
          </cell>
          <cell r="H1145">
            <v>7627.12</v>
          </cell>
        </row>
        <row r="1146">
          <cell r="A1146" t="str">
            <v>Code</v>
          </cell>
          <cell r="B1146" t="str">
            <v>Concepto</v>
          </cell>
          <cell r="C1146" t="str">
            <v>Cantidad</v>
          </cell>
          <cell r="D1146" t="str">
            <v>ud.</v>
          </cell>
          <cell r="E1146" t="str">
            <v>Rend.</v>
          </cell>
          <cell r="F1146" t="str">
            <v>P.U. + ITBIS
(RD$)</v>
          </cell>
          <cell r="G1146" t="str">
            <v>Total ITBIS
(RD$)</v>
          </cell>
          <cell r="H1146" t="str">
            <v>Subtotal
(RD$)</v>
          </cell>
        </row>
        <row r="1148">
          <cell r="B1148" t="str">
            <v>Mano de Obra</v>
          </cell>
          <cell r="G1148">
            <v>0</v>
          </cell>
          <cell r="H1148">
            <v>0</v>
          </cell>
        </row>
        <row r="1149">
          <cell r="D1149" t="str">
            <v/>
          </cell>
          <cell r="F1149" t="str">
            <v/>
          </cell>
          <cell r="G1149">
            <v>0</v>
          </cell>
          <cell r="H1149">
            <v>0</v>
          </cell>
        </row>
        <row r="1151">
          <cell r="B1151" t="str">
            <v>Materiales</v>
          </cell>
          <cell r="G1151">
            <v>1372.88</v>
          </cell>
          <cell r="H1151">
            <v>7627.12</v>
          </cell>
        </row>
        <row r="1152">
          <cell r="A1152" t="str">
            <v>M1201</v>
          </cell>
          <cell r="B1152" t="str">
            <v>Sillón Gerencial Malla Gris Con Brazos Ajustables</v>
          </cell>
          <cell r="C1152">
            <v>1</v>
          </cell>
          <cell r="D1152" t="str">
            <v>ud</v>
          </cell>
          <cell r="E1152">
            <v>1</v>
          </cell>
          <cell r="F1152">
            <v>8999.9986440677967</v>
          </cell>
          <cell r="G1152">
            <v>1372.88</v>
          </cell>
          <cell r="H1152">
            <v>7627.1186440677966</v>
          </cell>
        </row>
        <row r="1154">
          <cell r="B1154" t="str">
            <v>Transporte, Equipos y Otros</v>
          </cell>
          <cell r="G1154">
            <v>0</v>
          </cell>
          <cell r="H1154">
            <v>0</v>
          </cell>
        </row>
        <row r="1155">
          <cell r="D1155" t="str">
            <v/>
          </cell>
          <cell r="F1155" t="str">
            <v/>
          </cell>
          <cell r="G1155">
            <v>0</v>
          </cell>
          <cell r="H1155">
            <v>0</v>
          </cell>
        </row>
        <row r="1157">
          <cell r="F1157" t="str">
            <v>Suma RD$:</v>
          </cell>
          <cell r="G1157">
            <v>1372.88</v>
          </cell>
          <cell r="H1157">
            <v>7627.12</v>
          </cell>
        </row>
        <row r="1159">
          <cell r="D1159" t="str">
            <v/>
          </cell>
          <cell r="F1159" t="str">
            <v>Total Partida:</v>
          </cell>
          <cell r="G1159" t="str">
            <v>RD$ 9,000.00</v>
          </cell>
          <cell r="H1159" t="str">
            <v>/ ud</v>
          </cell>
        </row>
        <row r="1161">
          <cell r="A1161">
            <v>11.03</v>
          </cell>
          <cell r="B1161" t="str">
            <v>Bancada Para Tres Personas Metálica Plateada Con Brazos</v>
          </cell>
          <cell r="G1161">
            <v>2593.2199999999998</v>
          </cell>
          <cell r="H1161">
            <v>14406.78</v>
          </cell>
        </row>
        <row r="1162">
          <cell r="A1162" t="str">
            <v>Code</v>
          </cell>
          <cell r="B1162" t="str">
            <v>Concepto</v>
          </cell>
          <cell r="C1162" t="str">
            <v>Cantidad</v>
          </cell>
          <cell r="D1162" t="str">
            <v>ud.</v>
          </cell>
          <cell r="E1162" t="str">
            <v>Rend.</v>
          </cell>
          <cell r="F1162" t="str">
            <v>P.U. + ITBIS
(RD$)</v>
          </cell>
          <cell r="G1162" t="str">
            <v>Total ITBIS
(RD$)</v>
          </cell>
          <cell r="H1162" t="str">
            <v>Subtotal
(RD$)</v>
          </cell>
        </row>
        <row r="1164">
          <cell r="B1164" t="str">
            <v>Mano de Obra</v>
          </cell>
          <cell r="G1164">
            <v>0</v>
          </cell>
          <cell r="H1164">
            <v>0</v>
          </cell>
        </row>
        <row r="1165">
          <cell r="D1165" t="str">
            <v/>
          </cell>
          <cell r="F1165" t="str">
            <v/>
          </cell>
          <cell r="G1165">
            <v>0</v>
          </cell>
          <cell r="H1165">
            <v>0</v>
          </cell>
        </row>
        <row r="1167">
          <cell r="B1167" t="str">
            <v>Materiales</v>
          </cell>
          <cell r="G1167">
            <v>2593.2199999999998</v>
          </cell>
          <cell r="H1167">
            <v>14406.78</v>
          </cell>
        </row>
        <row r="1168">
          <cell r="A1168" t="str">
            <v>M1202</v>
          </cell>
          <cell r="B1168" t="str">
            <v>Bancada Para Tres Personas Metálica Plateada Con Brazos</v>
          </cell>
          <cell r="C1168">
            <v>1</v>
          </cell>
          <cell r="D1168" t="str">
            <v>ud</v>
          </cell>
          <cell r="E1168">
            <v>1</v>
          </cell>
          <cell r="F1168">
            <v>16999.999661016951</v>
          </cell>
          <cell r="G1168">
            <v>2593.2199999999998</v>
          </cell>
          <cell r="H1168">
            <v>14406.77966101695</v>
          </cell>
        </row>
        <row r="1170">
          <cell r="B1170" t="str">
            <v>Transporte, Equipos y Otros</v>
          </cell>
          <cell r="G1170">
            <v>0</v>
          </cell>
          <cell r="H1170">
            <v>0</v>
          </cell>
        </row>
        <row r="1171">
          <cell r="D1171" t="str">
            <v/>
          </cell>
          <cell r="F1171" t="str">
            <v/>
          </cell>
          <cell r="G1171">
            <v>0</v>
          </cell>
          <cell r="H1171">
            <v>0</v>
          </cell>
        </row>
        <row r="1173">
          <cell r="F1173" t="str">
            <v>Suma RD$:</v>
          </cell>
          <cell r="G1173">
            <v>2593.2199999999998</v>
          </cell>
          <cell r="H1173">
            <v>14406.78</v>
          </cell>
        </row>
        <row r="1175">
          <cell r="D1175" t="str">
            <v/>
          </cell>
          <cell r="F1175" t="str">
            <v>Total Partida:</v>
          </cell>
          <cell r="G1175" t="str">
            <v>RD$ 17,000.00</v>
          </cell>
          <cell r="H1175" t="str">
            <v>/ ud</v>
          </cell>
        </row>
        <row r="1177">
          <cell r="A1177">
            <v>11.04</v>
          </cell>
          <cell r="B1177" t="str">
            <v xml:space="preserve">Televisor Led Samsung 40´´ Fhd </v>
          </cell>
          <cell r="G1177">
            <v>4576.2700000000004</v>
          </cell>
          <cell r="H1177">
            <v>25423.73</v>
          </cell>
        </row>
        <row r="1178">
          <cell r="A1178" t="str">
            <v>Code</v>
          </cell>
          <cell r="B1178" t="str">
            <v>Concepto</v>
          </cell>
          <cell r="C1178" t="str">
            <v>Cantidad</v>
          </cell>
          <cell r="D1178" t="str">
            <v>ud.</v>
          </cell>
          <cell r="E1178" t="str">
            <v>Rend.</v>
          </cell>
          <cell r="F1178" t="str">
            <v>P.U. + ITBIS
(RD$)</v>
          </cell>
          <cell r="G1178" t="str">
            <v>Total ITBIS
(RD$)</v>
          </cell>
          <cell r="H1178" t="str">
            <v>Subtotal
(RD$)</v>
          </cell>
        </row>
        <row r="1180">
          <cell r="B1180" t="str">
            <v>Mano de Obra</v>
          </cell>
          <cell r="G1180">
            <v>0</v>
          </cell>
          <cell r="H1180">
            <v>0</v>
          </cell>
        </row>
        <row r="1181">
          <cell r="D1181" t="str">
            <v/>
          </cell>
          <cell r="F1181" t="str">
            <v/>
          </cell>
          <cell r="G1181">
            <v>0</v>
          </cell>
          <cell r="H1181">
            <v>0</v>
          </cell>
        </row>
        <row r="1183">
          <cell r="B1183" t="str">
            <v>Materiales</v>
          </cell>
          <cell r="G1183">
            <v>4576.2700000000004</v>
          </cell>
          <cell r="H1183">
            <v>25423.73</v>
          </cell>
        </row>
        <row r="1184">
          <cell r="A1184" t="str">
            <v>M1203</v>
          </cell>
          <cell r="B1184" t="str">
            <v xml:space="preserve">Televisor Led Samsung 40´´ Fhd </v>
          </cell>
          <cell r="C1184">
            <v>1</v>
          </cell>
          <cell r="D1184" t="str">
            <v>ud</v>
          </cell>
          <cell r="E1184">
            <v>1</v>
          </cell>
          <cell r="F1184">
            <v>29999.998813559323</v>
          </cell>
          <cell r="G1184">
            <v>4576.2700000000004</v>
          </cell>
          <cell r="H1184">
            <v>25423.728813559323</v>
          </cell>
        </row>
        <row r="1186">
          <cell r="B1186" t="str">
            <v>Transporte, Equipos y Otros</v>
          </cell>
          <cell r="G1186">
            <v>0</v>
          </cell>
          <cell r="H1186">
            <v>0</v>
          </cell>
        </row>
        <row r="1187">
          <cell r="D1187" t="str">
            <v/>
          </cell>
          <cell r="F1187" t="str">
            <v/>
          </cell>
          <cell r="G1187">
            <v>0</v>
          </cell>
          <cell r="H1187">
            <v>0</v>
          </cell>
        </row>
        <row r="1189">
          <cell r="F1189" t="str">
            <v>Suma RD$:</v>
          </cell>
          <cell r="G1189">
            <v>4576.2700000000004</v>
          </cell>
          <cell r="H1189">
            <v>25423.73</v>
          </cell>
        </row>
        <row r="1191">
          <cell r="D1191" t="str">
            <v/>
          </cell>
          <cell r="F1191" t="str">
            <v>Total Partida:</v>
          </cell>
          <cell r="G1191" t="str">
            <v>RD$ 30,000.00</v>
          </cell>
          <cell r="H1191" t="str">
            <v>/ ud</v>
          </cell>
        </row>
        <row r="1193">
          <cell r="A1193">
            <v>11.049999999999999</v>
          </cell>
          <cell r="B1193" t="str">
            <v>Base Para Tv De Pared (Brazo 32"-70")</v>
          </cell>
          <cell r="G1193">
            <v>457.63</v>
          </cell>
          <cell r="H1193">
            <v>2542.37</v>
          </cell>
        </row>
        <row r="1194">
          <cell r="A1194" t="str">
            <v>Code</v>
          </cell>
          <cell r="B1194" t="str">
            <v>Concepto</v>
          </cell>
          <cell r="C1194" t="str">
            <v>Cantidad</v>
          </cell>
          <cell r="D1194" t="str">
            <v>ud.</v>
          </cell>
          <cell r="E1194" t="str">
            <v>Rend.</v>
          </cell>
          <cell r="F1194" t="str">
            <v>P.U. + ITBIS
(RD$)</v>
          </cell>
          <cell r="G1194" t="str">
            <v>Total ITBIS
(RD$)</v>
          </cell>
          <cell r="H1194" t="str">
            <v>Subtotal
(RD$)</v>
          </cell>
        </row>
        <row r="1196">
          <cell r="B1196" t="str">
            <v>Mano de Obra</v>
          </cell>
          <cell r="G1196">
            <v>0</v>
          </cell>
          <cell r="H1196">
            <v>0</v>
          </cell>
        </row>
        <row r="1197">
          <cell r="D1197" t="str">
            <v/>
          </cell>
          <cell r="F1197" t="str">
            <v/>
          </cell>
          <cell r="G1197">
            <v>0</v>
          </cell>
          <cell r="H1197">
            <v>0</v>
          </cell>
        </row>
        <row r="1199">
          <cell r="B1199" t="str">
            <v>Materiales</v>
          </cell>
          <cell r="G1199">
            <v>457.63</v>
          </cell>
          <cell r="H1199">
            <v>2542.37</v>
          </cell>
        </row>
        <row r="1200">
          <cell r="A1200" t="str">
            <v>M1204</v>
          </cell>
          <cell r="B1200" t="str">
            <v>Base Para Tv De Pared (Brazo 32"-70")</v>
          </cell>
          <cell r="C1200">
            <v>1</v>
          </cell>
          <cell r="D1200" t="str">
            <v>ud</v>
          </cell>
          <cell r="E1200">
            <v>1</v>
          </cell>
          <cell r="F1200">
            <v>3000.0028813559325</v>
          </cell>
          <cell r="G1200">
            <v>457.63</v>
          </cell>
          <cell r="H1200">
            <v>2542.3728813559323</v>
          </cell>
        </row>
        <row r="1202">
          <cell r="B1202" t="str">
            <v>Transporte, Equipos y Otros</v>
          </cell>
          <cell r="G1202">
            <v>0</v>
          </cell>
          <cell r="H1202">
            <v>0</v>
          </cell>
        </row>
        <row r="1203">
          <cell r="D1203" t="str">
            <v/>
          </cell>
          <cell r="F1203" t="str">
            <v/>
          </cell>
          <cell r="G1203">
            <v>0</v>
          </cell>
          <cell r="H1203">
            <v>0</v>
          </cell>
        </row>
        <row r="1205">
          <cell r="F1205" t="str">
            <v>Suma RD$:</v>
          </cell>
          <cell r="G1205">
            <v>457.63</v>
          </cell>
          <cell r="H1205">
            <v>2542.37</v>
          </cell>
        </row>
        <row r="1207">
          <cell r="D1207" t="str">
            <v/>
          </cell>
          <cell r="F1207" t="str">
            <v>Total Partida:</v>
          </cell>
          <cell r="G1207" t="str">
            <v>RD$ 3,000.00</v>
          </cell>
          <cell r="H1207" t="str">
            <v>/ ud</v>
          </cell>
        </row>
        <row r="1209">
          <cell r="A1209">
            <v>11.069999999999999</v>
          </cell>
          <cell r="B1209" t="str">
            <v>Retorno 18" X 36"</v>
          </cell>
          <cell r="G1209">
            <v>762.71</v>
          </cell>
          <cell r="H1209">
            <v>4237.29</v>
          </cell>
        </row>
        <row r="1210">
          <cell r="A1210" t="str">
            <v>Code</v>
          </cell>
          <cell r="B1210" t="str">
            <v>Concepto</v>
          </cell>
          <cell r="C1210" t="str">
            <v>Cantidad</v>
          </cell>
          <cell r="D1210" t="str">
            <v>ud.</v>
          </cell>
          <cell r="E1210" t="str">
            <v>Rend.</v>
          </cell>
          <cell r="F1210" t="str">
            <v>P.U. + ITBIS
(RD$)</v>
          </cell>
          <cell r="G1210" t="str">
            <v>Total ITBIS
(RD$)</v>
          </cell>
          <cell r="H1210" t="str">
            <v>Subtotal
(RD$)</v>
          </cell>
        </row>
        <row r="1212">
          <cell r="B1212" t="str">
            <v>Mano de Obra</v>
          </cell>
          <cell r="G1212">
            <v>0</v>
          </cell>
          <cell r="H1212">
            <v>0</v>
          </cell>
        </row>
        <row r="1213">
          <cell r="D1213" t="str">
            <v/>
          </cell>
          <cell r="F1213" t="str">
            <v/>
          </cell>
          <cell r="G1213">
            <v>0</v>
          </cell>
          <cell r="H1213">
            <v>0</v>
          </cell>
        </row>
        <row r="1215">
          <cell r="B1215" t="str">
            <v>Materiales</v>
          </cell>
          <cell r="G1215">
            <v>762.71</v>
          </cell>
          <cell r="H1215">
            <v>4237.29</v>
          </cell>
        </row>
        <row r="1216">
          <cell r="A1216" t="str">
            <v>M1205</v>
          </cell>
          <cell r="B1216" t="str">
            <v>Retorno 18" X 36"</v>
          </cell>
          <cell r="C1216">
            <v>1</v>
          </cell>
          <cell r="D1216" t="str">
            <v>ud</v>
          </cell>
          <cell r="E1216">
            <v>1</v>
          </cell>
          <cell r="F1216">
            <v>4999.9981355932205</v>
          </cell>
          <cell r="G1216">
            <v>762.71</v>
          </cell>
          <cell r="H1216">
            <v>4237.2881355932204</v>
          </cell>
        </row>
        <row r="1218">
          <cell r="B1218" t="str">
            <v>Transporte, Equipos y Otros</v>
          </cell>
          <cell r="G1218">
            <v>0</v>
          </cell>
          <cell r="H1218">
            <v>0</v>
          </cell>
        </row>
        <row r="1219">
          <cell r="D1219" t="str">
            <v/>
          </cell>
          <cell r="F1219" t="str">
            <v/>
          </cell>
          <cell r="G1219">
            <v>0</v>
          </cell>
          <cell r="H1219">
            <v>0</v>
          </cell>
        </row>
        <row r="1221">
          <cell r="F1221" t="str">
            <v>Suma RD$:</v>
          </cell>
          <cell r="G1221">
            <v>762.71</v>
          </cell>
          <cell r="H1221">
            <v>4237.29</v>
          </cell>
        </row>
        <row r="1223">
          <cell r="D1223" t="str">
            <v/>
          </cell>
          <cell r="F1223" t="str">
            <v>Total Partida:</v>
          </cell>
          <cell r="G1223" t="str">
            <v>RD$ 5,000.00</v>
          </cell>
          <cell r="H1223" t="str">
            <v>/ ud</v>
          </cell>
        </row>
        <row r="1225">
          <cell r="A1225">
            <v>11.079999999999998</v>
          </cell>
          <cell r="B1225" t="str">
            <v>Archivo Modular Tres Gavetas Con Ruedas Blanco</v>
          </cell>
          <cell r="G1225">
            <v>1372.88</v>
          </cell>
          <cell r="H1225">
            <v>7627.12</v>
          </cell>
        </row>
        <row r="1226">
          <cell r="A1226" t="str">
            <v>Code</v>
          </cell>
          <cell r="B1226" t="str">
            <v>Concepto</v>
          </cell>
          <cell r="C1226" t="str">
            <v>Cantidad</v>
          </cell>
          <cell r="D1226" t="str">
            <v>ud.</v>
          </cell>
          <cell r="E1226" t="str">
            <v>Rend.</v>
          </cell>
          <cell r="F1226" t="str">
            <v>P.U. + ITBIS
(RD$)</v>
          </cell>
          <cell r="G1226" t="str">
            <v>Total ITBIS
(RD$)</v>
          </cell>
          <cell r="H1226" t="str">
            <v>Subtotal
(RD$)</v>
          </cell>
        </row>
        <row r="1228">
          <cell r="B1228" t="str">
            <v>Mano de Obra</v>
          </cell>
          <cell r="G1228">
            <v>0</v>
          </cell>
          <cell r="H1228">
            <v>0</v>
          </cell>
        </row>
        <row r="1229">
          <cell r="D1229" t="str">
            <v/>
          </cell>
          <cell r="F1229" t="str">
            <v/>
          </cell>
          <cell r="G1229">
            <v>0</v>
          </cell>
          <cell r="H1229">
            <v>0</v>
          </cell>
        </row>
        <row r="1231">
          <cell r="B1231" t="str">
            <v>Materiales</v>
          </cell>
          <cell r="G1231">
            <v>1372.88</v>
          </cell>
          <cell r="H1231">
            <v>7627.12</v>
          </cell>
        </row>
        <row r="1232">
          <cell r="A1232" t="str">
            <v>M1206</v>
          </cell>
          <cell r="B1232" t="str">
            <v>Archivo Modular Tres Gavetas Con Ruedas Blanco</v>
          </cell>
          <cell r="C1232">
            <v>1</v>
          </cell>
          <cell r="D1232" t="str">
            <v>ud</v>
          </cell>
          <cell r="E1232">
            <v>1</v>
          </cell>
          <cell r="F1232">
            <v>8999.9986440677967</v>
          </cell>
          <cell r="G1232">
            <v>1372.88</v>
          </cell>
          <cell r="H1232">
            <v>7627.1186440677966</v>
          </cell>
        </row>
        <row r="1234">
          <cell r="B1234" t="str">
            <v>Transporte, Equipos y Otros</v>
          </cell>
          <cell r="G1234">
            <v>0</v>
          </cell>
          <cell r="H1234">
            <v>0</v>
          </cell>
        </row>
        <row r="1235">
          <cell r="D1235" t="str">
            <v/>
          </cell>
          <cell r="F1235" t="str">
            <v/>
          </cell>
          <cell r="G1235">
            <v>0</v>
          </cell>
          <cell r="H1235">
            <v>0</v>
          </cell>
        </row>
        <row r="1237">
          <cell r="F1237" t="str">
            <v>Suma RD$:</v>
          </cell>
          <cell r="G1237">
            <v>1372.88</v>
          </cell>
          <cell r="H1237">
            <v>7627.12</v>
          </cell>
        </row>
        <row r="1239">
          <cell r="D1239" t="str">
            <v/>
          </cell>
          <cell r="F1239" t="str">
            <v>Total Partida:</v>
          </cell>
          <cell r="G1239" t="str">
            <v>RD$ 9,000.00</v>
          </cell>
          <cell r="H1239" t="str">
            <v>/ ud</v>
          </cell>
        </row>
        <row r="1241">
          <cell r="A1241">
            <v>11.089999999999998</v>
          </cell>
          <cell r="B1241" t="str">
            <v>Sillón Ejecutivo Malla Gris Ajustable</v>
          </cell>
          <cell r="G1241">
            <v>1372.88</v>
          </cell>
          <cell r="H1241">
            <v>7627.12</v>
          </cell>
        </row>
        <row r="1242">
          <cell r="A1242" t="str">
            <v>Code</v>
          </cell>
          <cell r="B1242" t="str">
            <v>Concepto</v>
          </cell>
          <cell r="C1242" t="str">
            <v>Cantidad</v>
          </cell>
          <cell r="D1242" t="str">
            <v>ud.</v>
          </cell>
          <cell r="E1242" t="str">
            <v>Rend.</v>
          </cell>
          <cell r="F1242" t="str">
            <v>P.U. + ITBIS
(RD$)</v>
          </cell>
          <cell r="G1242" t="str">
            <v>Total ITBIS
(RD$)</v>
          </cell>
          <cell r="H1242" t="str">
            <v>Subtotal
(RD$)</v>
          </cell>
        </row>
        <row r="1244">
          <cell r="B1244" t="str">
            <v>Mano de Obra</v>
          </cell>
          <cell r="G1244">
            <v>0</v>
          </cell>
          <cell r="H1244">
            <v>0</v>
          </cell>
        </row>
        <row r="1245">
          <cell r="D1245" t="str">
            <v/>
          </cell>
          <cell r="F1245" t="str">
            <v/>
          </cell>
          <cell r="G1245">
            <v>0</v>
          </cell>
          <cell r="H1245">
            <v>0</v>
          </cell>
        </row>
        <row r="1247">
          <cell r="B1247" t="str">
            <v>Materiales</v>
          </cell>
          <cell r="G1247">
            <v>1372.88</v>
          </cell>
          <cell r="H1247">
            <v>7627.12</v>
          </cell>
        </row>
        <row r="1248">
          <cell r="A1248" t="str">
            <v>M1207</v>
          </cell>
          <cell r="B1248" t="str">
            <v>Sillón Ejecutivo Malla Gris Ajustable</v>
          </cell>
          <cell r="C1248">
            <v>1</v>
          </cell>
          <cell r="D1248" t="str">
            <v>ud</v>
          </cell>
          <cell r="E1248">
            <v>1</v>
          </cell>
          <cell r="F1248">
            <v>8999.9986440677967</v>
          </cell>
          <cell r="G1248">
            <v>1372.88</v>
          </cell>
          <cell r="H1248">
            <v>7627.1186440677966</v>
          </cell>
        </row>
        <row r="1250">
          <cell r="B1250" t="str">
            <v>Transporte, Equipos y Otros</v>
          </cell>
          <cell r="G1250">
            <v>0</v>
          </cell>
          <cell r="H1250">
            <v>0</v>
          </cell>
        </row>
        <row r="1251">
          <cell r="D1251" t="str">
            <v/>
          </cell>
          <cell r="F1251" t="str">
            <v/>
          </cell>
          <cell r="G1251">
            <v>0</v>
          </cell>
          <cell r="H1251">
            <v>0</v>
          </cell>
        </row>
        <row r="1253">
          <cell r="F1253" t="str">
            <v>Suma RD$:</v>
          </cell>
          <cell r="G1253">
            <v>1372.88</v>
          </cell>
          <cell r="H1253">
            <v>7627.12</v>
          </cell>
        </row>
        <row r="1255">
          <cell r="D1255" t="str">
            <v/>
          </cell>
          <cell r="F1255" t="str">
            <v>Total Partida:</v>
          </cell>
          <cell r="G1255" t="str">
            <v>RD$ 9,000.00</v>
          </cell>
          <cell r="H1255" t="str">
            <v>/ ud</v>
          </cell>
        </row>
        <row r="1257">
          <cell r="A1257">
            <v>11.099999999999998</v>
          </cell>
          <cell r="B1257" t="str">
            <v>Butacas De Visita Pop (Mesh Negro + Tela Negra)</v>
          </cell>
          <cell r="G1257">
            <v>762.71</v>
          </cell>
          <cell r="H1257">
            <v>4237.29</v>
          </cell>
        </row>
        <row r="1258">
          <cell r="A1258" t="str">
            <v>Code</v>
          </cell>
          <cell r="B1258" t="str">
            <v>Concepto</v>
          </cell>
          <cell r="C1258" t="str">
            <v>Cantidad</v>
          </cell>
          <cell r="D1258" t="str">
            <v>ud.</v>
          </cell>
          <cell r="E1258" t="str">
            <v>Rend.</v>
          </cell>
          <cell r="F1258" t="str">
            <v>P.U. + ITBIS
(RD$)</v>
          </cell>
          <cell r="G1258" t="str">
            <v>Total ITBIS
(RD$)</v>
          </cell>
          <cell r="H1258" t="str">
            <v>Subtotal
(RD$)</v>
          </cell>
        </row>
        <row r="1260">
          <cell r="B1260" t="str">
            <v>Mano de Obra</v>
          </cell>
          <cell r="G1260">
            <v>0</v>
          </cell>
          <cell r="H1260">
            <v>0</v>
          </cell>
        </row>
        <row r="1261">
          <cell r="D1261" t="str">
            <v/>
          </cell>
          <cell r="F1261" t="str">
            <v/>
          </cell>
          <cell r="G1261">
            <v>0</v>
          </cell>
          <cell r="H1261">
            <v>0</v>
          </cell>
        </row>
        <row r="1263">
          <cell r="B1263" t="str">
            <v>Materiales</v>
          </cell>
          <cell r="G1263">
            <v>762.71</v>
          </cell>
          <cell r="H1263">
            <v>4237.29</v>
          </cell>
        </row>
        <row r="1264">
          <cell r="A1264" t="str">
            <v>M1208</v>
          </cell>
          <cell r="B1264" t="str">
            <v>Butacas De Visita Pop (Mesh Negro + Tela Negra)</v>
          </cell>
          <cell r="C1264">
            <v>1</v>
          </cell>
          <cell r="D1264" t="str">
            <v>ud</v>
          </cell>
          <cell r="E1264">
            <v>1</v>
          </cell>
          <cell r="F1264">
            <v>4999.9981355932205</v>
          </cell>
          <cell r="G1264">
            <v>762.71</v>
          </cell>
          <cell r="H1264">
            <v>4237.2881355932204</v>
          </cell>
        </row>
        <row r="1266">
          <cell r="B1266" t="str">
            <v>Transporte, Equipos y Otros</v>
          </cell>
          <cell r="G1266">
            <v>0</v>
          </cell>
          <cell r="H1266">
            <v>0</v>
          </cell>
        </row>
        <row r="1267">
          <cell r="D1267" t="str">
            <v/>
          </cell>
          <cell r="F1267" t="str">
            <v/>
          </cell>
          <cell r="G1267">
            <v>0</v>
          </cell>
          <cell r="H1267">
            <v>0</v>
          </cell>
        </row>
        <row r="1269">
          <cell r="F1269" t="str">
            <v>Suma RD$:</v>
          </cell>
          <cell r="G1269">
            <v>762.71</v>
          </cell>
          <cell r="H1269">
            <v>4237.29</v>
          </cell>
        </row>
        <row r="1271">
          <cell r="D1271" t="str">
            <v/>
          </cell>
          <cell r="F1271" t="str">
            <v>Total Partida:</v>
          </cell>
          <cell r="G1271" t="str">
            <v>RD$ 5,000.00</v>
          </cell>
          <cell r="H1271" t="str">
            <v>/ ud</v>
          </cell>
        </row>
        <row r="1273">
          <cell r="A1273">
            <v>11.109999999999998</v>
          </cell>
          <cell r="B1273" t="str">
            <v>Papelera Pedal Acero Inox. 12 Lt</v>
          </cell>
          <cell r="G1273">
            <v>381.36</v>
          </cell>
          <cell r="H1273">
            <v>2118.64</v>
          </cell>
        </row>
        <row r="1274">
          <cell r="A1274" t="str">
            <v>Code</v>
          </cell>
          <cell r="B1274" t="str">
            <v>Concepto</v>
          </cell>
          <cell r="C1274" t="str">
            <v>Cantidad</v>
          </cell>
          <cell r="D1274" t="str">
            <v>ud.</v>
          </cell>
          <cell r="E1274" t="str">
            <v>Rend.</v>
          </cell>
          <cell r="F1274" t="str">
            <v>P.U. + ITBIS
(RD$)</v>
          </cell>
          <cell r="G1274" t="str">
            <v>Total ITBIS
(RD$)</v>
          </cell>
          <cell r="H1274" t="str">
            <v>Subtotal
(RD$)</v>
          </cell>
        </row>
        <row r="1276">
          <cell r="B1276" t="str">
            <v>Mano de Obra</v>
          </cell>
          <cell r="G1276">
            <v>0</v>
          </cell>
          <cell r="H1276">
            <v>0</v>
          </cell>
        </row>
        <row r="1277">
          <cell r="D1277" t="str">
            <v/>
          </cell>
          <cell r="F1277" t="str">
            <v/>
          </cell>
          <cell r="G1277">
            <v>0</v>
          </cell>
          <cell r="H1277">
            <v>0</v>
          </cell>
        </row>
        <row r="1279">
          <cell r="B1279" t="str">
            <v>Materiales</v>
          </cell>
          <cell r="G1279">
            <v>381.36</v>
          </cell>
          <cell r="H1279">
            <v>2118.64</v>
          </cell>
        </row>
        <row r="1280">
          <cell r="A1280" t="str">
            <v>M1209</v>
          </cell>
          <cell r="B1280" t="str">
            <v>Papelera Pedal Acero Inox. 12 Lt</v>
          </cell>
          <cell r="C1280">
            <v>1</v>
          </cell>
          <cell r="D1280" t="str">
            <v>ud</v>
          </cell>
          <cell r="E1280">
            <v>1</v>
          </cell>
          <cell r="F1280">
            <v>2500.0040677966103</v>
          </cell>
          <cell r="G1280">
            <v>381.36</v>
          </cell>
          <cell r="H1280">
            <v>2118.6440677966102</v>
          </cell>
        </row>
        <row r="1282">
          <cell r="B1282" t="str">
            <v>Transporte, Equipos y Otros</v>
          </cell>
          <cell r="G1282">
            <v>0</v>
          </cell>
          <cell r="H1282">
            <v>0</v>
          </cell>
        </row>
        <row r="1283">
          <cell r="D1283" t="str">
            <v/>
          </cell>
          <cell r="F1283" t="str">
            <v/>
          </cell>
          <cell r="G1283">
            <v>0</v>
          </cell>
          <cell r="H1283">
            <v>0</v>
          </cell>
        </row>
        <row r="1285">
          <cell r="F1285" t="str">
            <v>Suma RD$:</v>
          </cell>
          <cell r="G1285">
            <v>381.36</v>
          </cell>
          <cell r="H1285">
            <v>2118.64</v>
          </cell>
        </row>
        <row r="1287">
          <cell r="D1287" t="str">
            <v/>
          </cell>
          <cell r="F1287" t="str">
            <v>Total Partida:</v>
          </cell>
          <cell r="G1287" t="str">
            <v>RD$ 2,500.00</v>
          </cell>
          <cell r="H1287" t="str">
            <v>/ ud</v>
          </cell>
        </row>
        <row r="1289">
          <cell r="A1289">
            <v>11.119999999999997</v>
          </cell>
          <cell r="B1289" t="str">
            <v>Mesa De Examen Médico Acero Reforzado (2 Posiciones)</v>
          </cell>
          <cell r="G1289">
            <v>3661.02</v>
          </cell>
          <cell r="H1289">
            <v>20338.98</v>
          </cell>
        </row>
        <row r="1290">
          <cell r="A1290" t="str">
            <v>Code</v>
          </cell>
          <cell r="B1290" t="str">
            <v>Concepto</v>
          </cell>
          <cell r="C1290" t="str">
            <v>Cantidad</v>
          </cell>
          <cell r="D1290" t="str">
            <v>ud.</v>
          </cell>
          <cell r="E1290" t="str">
            <v>Rend.</v>
          </cell>
          <cell r="F1290" t="str">
            <v>P.U. + ITBIS
(RD$)</v>
          </cell>
          <cell r="G1290" t="str">
            <v>Total ITBIS
(RD$)</v>
          </cell>
          <cell r="H1290" t="str">
            <v>Subtotal
(RD$)</v>
          </cell>
        </row>
        <row r="1292">
          <cell r="B1292" t="str">
            <v>Mano de Obra</v>
          </cell>
          <cell r="G1292">
            <v>0</v>
          </cell>
          <cell r="H1292">
            <v>0</v>
          </cell>
        </row>
        <row r="1293">
          <cell r="D1293" t="str">
            <v/>
          </cell>
          <cell r="F1293" t="str">
            <v/>
          </cell>
          <cell r="G1293">
            <v>0</v>
          </cell>
          <cell r="H1293">
            <v>0</v>
          </cell>
        </row>
        <row r="1295">
          <cell r="B1295" t="str">
            <v>Materiales</v>
          </cell>
          <cell r="G1295">
            <v>3661.02</v>
          </cell>
          <cell r="H1295">
            <v>20338.98</v>
          </cell>
        </row>
        <row r="1296">
          <cell r="A1296" t="str">
            <v>M1210</v>
          </cell>
          <cell r="B1296" t="str">
            <v>Mesa De Examen Médico Acero Reforzado (2 Posiciones)</v>
          </cell>
          <cell r="C1296">
            <v>1</v>
          </cell>
          <cell r="D1296" t="str">
            <v>ud</v>
          </cell>
          <cell r="E1296">
            <v>1</v>
          </cell>
          <cell r="F1296">
            <v>24000.003050847459</v>
          </cell>
          <cell r="G1296">
            <v>3661.02</v>
          </cell>
          <cell r="H1296">
            <v>20338.983050847459</v>
          </cell>
        </row>
        <row r="1298">
          <cell r="B1298" t="str">
            <v>Transporte, Equipos y Otros</v>
          </cell>
          <cell r="G1298">
            <v>0</v>
          </cell>
          <cell r="H1298">
            <v>0</v>
          </cell>
        </row>
        <row r="1299">
          <cell r="D1299" t="str">
            <v/>
          </cell>
          <cell r="F1299" t="str">
            <v/>
          </cell>
          <cell r="G1299">
            <v>0</v>
          </cell>
          <cell r="H1299">
            <v>0</v>
          </cell>
        </row>
        <row r="1301">
          <cell r="F1301" t="str">
            <v>Suma RD$:</v>
          </cell>
          <cell r="G1301">
            <v>3661.02</v>
          </cell>
          <cell r="H1301">
            <v>20338.98</v>
          </cell>
        </row>
        <row r="1303">
          <cell r="D1303" t="str">
            <v/>
          </cell>
          <cell r="F1303" t="str">
            <v>Total Partida:</v>
          </cell>
          <cell r="G1303" t="str">
            <v>RD$ 24,000.00</v>
          </cell>
          <cell r="H1303" t="str">
            <v>/ ud</v>
          </cell>
        </row>
        <row r="1305">
          <cell r="A1305">
            <v>11.129999999999997</v>
          </cell>
          <cell r="B1305" t="str">
            <v>Escalón De Un 1 Peldaño</v>
          </cell>
          <cell r="G1305">
            <v>457.63</v>
          </cell>
          <cell r="H1305">
            <v>2542.37</v>
          </cell>
        </row>
        <row r="1306">
          <cell r="A1306" t="str">
            <v>Code</v>
          </cell>
          <cell r="B1306" t="str">
            <v>Concepto</v>
          </cell>
          <cell r="C1306" t="str">
            <v>Cantidad</v>
          </cell>
          <cell r="D1306" t="str">
            <v>ud.</v>
          </cell>
          <cell r="E1306" t="str">
            <v>Rend.</v>
          </cell>
          <cell r="F1306" t="str">
            <v>P.U. + ITBIS
(RD$)</v>
          </cell>
          <cell r="G1306" t="str">
            <v>Total ITBIS
(RD$)</v>
          </cell>
          <cell r="H1306" t="str">
            <v>Subtotal
(RD$)</v>
          </cell>
        </row>
        <row r="1308">
          <cell r="B1308" t="str">
            <v>Mano de Obra</v>
          </cell>
          <cell r="G1308">
            <v>0</v>
          </cell>
          <cell r="H1308">
            <v>0</v>
          </cell>
        </row>
        <row r="1309">
          <cell r="D1309" t="str">
            <v/>
          </cell>
          <cell r="F1309" t="str">
            <v/>
          </cell>
          <cell r="G1309">
            <v>0</v>
          </cell>
          <cell r="H1309">
            <v>0</v>
          </cell>
        </row>
        <row r="1311">
          <cell r="B1311" t="str">
            <v>Materiales</v>
          </cell>
          <cell r="G1311">
            <v>457.63</v>
          </cell>
          <cell r="H1311">
            <v>2542.37</v>
          </cell>
        </row>
        <row r="1312">
          <cell r="A1312" t="str">
            <v>M1211</v>
          </cell>
          <cell r="B1312" t="str">
            <v>Escalón De Un 1 Peldaño</v>
          </cell>
          <cell r="C1312">
            <v>1</v>
          </cell>
          <cell r="D1312" t="str">
            <v>ud</v>
          </cell>
          <cell r="E1312">
            <v>1</v>
          </cell>
          <cell r="F1312">
            <v>3000.0028813559325</v>
          </cell>
          <cell r="G1312">
            <v>457.63</v>
          </cell>
          <cell r="H1312">
            <v>2542.3728813559323</v>
          </cell>
        </row>
        <row r="1314">
          <cell r="B1314" t="str">
            <v>Transporte, Equipos y Otros</v>
          </cell>
          <cell r="G1314">
            <v>0</v>
          </cell>
          <cell r="H1314">
            <v>0</v>
          </cell>
        </row>
        <row r="1315">
          <cell r="D1315" t="str">
            <v/>
          </cell>
          <cell r="F1315" t="str">
            <v/>
          </cell>
          <cell r="G1315">
            <v>0</v>
          </cell>
          <cell r="H1315">
            <v>0</v>
          </cell>
        </row>
        <row r="1317">
          <cell r="F1317" t="str">
            <v>Suma RD$:</v>
          </cell>
          <cell r="G1317">
            <v>457.63</v>
          </cell>
          <cell r="H1317">
            <v>2542.37</v>
          </cell>
        </row>
        <row r="1319">
          <cell r="D1319" t="str">
            <v/>
          </cell>
          <cell r="F1319" t="str">
            <v>Total Partida:</v>
          </cell>
          <cell r="G1319" t="str">
            <v>RD$ 3,000.00</v>
          </cell>
          <cell r="H1319" t="str">
            <v>/ ud</v>
          </cell>
        </row>
        <row r="1321">
          <cell r="A1321">
            <v>11.139999999999997</v>
          </cell>
          <cell r="B1321" t="str">
            <v>Mampara Hospitalaria Aluminio Con Cortinas Antibacterianas Y Ruedas</v>
          </cell>
          <cell r="G1321">
            <v>1830.51</v>
          </cell>
          <cell r="H1321">
            <v>10169.49</v>
          </cell>
        </row>
        <row r="1322">
          <cell r="A1322" t="str">
            <v>Code</v>
          </cell>
          <cell r="B1322" t="str">
            <v>Concepto</v>
          </cell>
          <cell r="C1322" t="str">
            <v>Cantidad</v>
          </cell>
          <cell r="D1322" t="str">
            <v>ud.</v>
          </cell>
          <cell r="E1322" t="str">
            <v>Rend.</v>
          </cell>
          <cell r="F1322" t="str">
            <v>P.U. + ITBIS
(RD$)</v>
          </cell>
          <cell r="G1322" t="str">
            <v>Total ITBIS
(RD$)</v>
          </cell>
          <cell r="H1322" t="str">
            <v>Subtotal
(RD$)</v>
          </cell>
        </row>
        <row r="1324">
          <cell r="B1324" t="str">
            <v>Mano de Obra</v>
          </cell>
          <cell r="G1324">
            <v>0</v>
          </cell>
          <cell r="H1324">
            <v>0</v>
          </cell>
        </row>
        <row r="1325">
          <cell r="D1325" t="str">
            <v/>
          </cell>
          <cell r="F1325" t="str">
            <v/>
          </cell>
          <cell r="G1325">
            <v>0</v>
          </cell>
          <cell r="H1325">
            <v>0</v>
          </cell>
        </row>
        <row r="1327">
          <cell r="B1327" t="str">
            <v>Materiales</v>
          </cell>
          <cell r="G1327">
            <v>1830.51</v>
          </cell>
          <cell r="H1327">
            <v>10169.49</v>
          </cell>
        </row>
        <row r="1328">
          <cell r="A1328" t="str">
            <v>M1212</v>
          </cell>
          <cell r="B1328" t="str">
            <v>Mampara Hospitalaria Aluminio Con Cortinas Antibacterianas Y Ruedas</v>
          </cell>
          <cell r="C1328">
            <v>1</v>
          </cell>
          <cell r="D1328" t="str">
            <v>ud</v>
          </cell>
          <cell r="E1328">
            <v>1</v>
          </cell>
          <cell r="F1328">
            <v>12000.00152542373</v>
          </cell>
          <cell r="G1328">
            <v>1830.51</v>
          </cell>
          <cell r="H1328">
            <v>10169.491525423729</v>
          </cell>
        </row>
        <row r="1330">
          <cell r="B1330" t="str">
            <v>Transporte, Equipos y Otros</v>
          </cell>
          <cell r="G1330">
            <v>0</v>
          </cell>
          <cell r="H1330">
            <v>0</v>
          </cell>
        </row>
        <row r="1331">
          <cell r="D1331" t="str">
            <v/>
          </cell>
          <cell r="F1331" t="str">
            <v/>
          </cell>
          <cell r="G1331">
            <v>0</v>
          </cell>
          <cell r="H1331">
            <v>0</v>
          </cell>
        </row>
        <row r="1333">
          <cell r="F1333" t="str">
            <v>Suma RD$:</v>
          </cell>
          <cell r="G1333">
            <v>1830.51</v>
          </cell>
          <cell r="H1333">
            <v>10169.49</v>
          </cell>
        </row>
        <row r="1335">
          <cell r="D1335" t="str">
            <v/>
          </cell>
          <cell r="F1335" t="str">
            <v>Total Partida:</v>
          </cell>
          <cell r="G1335" t="str">
            <v>RD$ 12,000.00</v>
          </cell>
          <cell r="H1335" t="str">
            <v>/ ud</v>
          </cell>
        </row>
        <row r="1337">
          <cell r="A1337">
            <v>11.169999999999996</v>
          </cell>
          <cell r="B1337" t="str">
            <v>Carro Para Curas Acero Inoxidable Con Ruedas Silenciosas</v>
          </cell>
          <cell r="G1337">
            <v>3355.93</v>
          </cell>
          <cell r="H1337">
            <v>18644.07</v>
          </cell>
        </row>
        <row r="1338">
          <cell r="A1338" t="str">
            <v>Code</v>
          </cell>
          <cell r="B1338" t="str">
            <v>Concepto</v>
          </cell>
          <cell r="C1338" t="str">
            <v>Cantidad</v>
          </cell>
          <cell r="D1338" t="str">
            <v>ud.</v>
          </cell>
          <cell r="E1338" t="str">
            <v>Rend.</v>
          </cell>
          <cell r="F1338" t="str">
            <v>P.U. + ITBIS
(RD$)</v>
          </cell>
          <cell r="G1338" t="str">
            <v>Total ITBIS
(RD$)</v>
          </cell>
          <cell r="H1338" t="str">
            <v>Subtotal
(RD$)</v>
          </cell>
        </row>
        <row r="1340">
          <cell r="B1340" t="str">
            <v>Mano de Obra</v>
          </cell>
          <cell r="G1340">
            <v>0</v>
          </cell>
          <cell r="H1340">
            <v>0</v>
          </cell>
        </row>
        <row r="1341">
          <cell r="D1341" t="str">
            <v/>
          </cell>
          <cell r="F1341" t="str">
            <v/>
          </cell>
          <cell r="G1341">
            <v>0</v>
          </cell>
          <cell r="H1341">
            <v>0</v>
          </cell>
        </row>
        <row r="1343">
          <cell r="B1343" t="str">
            <v>Materiales</v>
          </cell>
          <cell r="G1343">
            <v>3355.93</v>
          </cell>
          <cell r="H1343">
            <v>18644.07</v>
          </cell>
        </row>
        <row r="1344">
          <cell r="A1344" t="str">
            <v>M1213</v>
          </cell>
          <cell r="B1344" t="str">
            <v>Carro Para Curas Acero Inoxidable Con Ruedas Silenciosas</v>
          </cell>
          <cell r="C1344">
            <v>1</v>
          </cell>
          <cell r="D1344" t="str">
            <v>ud</v>
          </cell>
          <cell r="E1344">
            <v>1</v>
          </cell>
          <cell r="F1344">
            <v>21999.997796610172</v>
          </cell>
          <cell r="G1344">
            <v>3355.93</v>
          </cell>
          <cell r="H1344">
            <v>18644.067796610172</v>
          </cell>
        </row>
        <row r="1346">
          <cell r="B1346" t="str">
            <v>Transporte, Equipos y Otros</v>
          </cell>
          <cell r="G1346">
            <v>0</v>
          </cell>
          <cell r="H1346">
            <v>0</v>
          </cell>
        </row>
        <row r="1347">
          <cell r="D1347" t="str">
            <v/>
          </cell>
          <cell r="F1347" t="str">
            <v/>
          </cell>
          <cell r="G1347">
            <v>0</v>
          </cell>
          <cell r="H1347">
            <v>0</v>
          </cell>
        </row>
        <row r="1349">
          <cell r="F1349" t="str">
            <v>Suma RD$:</v>
          </cell>
          <cell r="G1349">
            <v>3355.93</v>
          </cell>
          <cell r="H1349">
            <v>18644.07</v>
          </cell>
        </row>
        <row r="1351">
          <cell r="D1351" t="str">
            <v/>
          </cell>
          <cell r="F1351" t="str">
            <v>Total Partida:</v>
          </cell>
          <cell r="G1351" t="str">
            <v>RD$ 22,000.00</v>
          </cell>
          <cell r="H1351" t="str">
            <v>/ ud</v>
          </cell>
        </row>
        <row r="1353">
          <cell r="A1353">
            <v>11.179999999999996</v>
          </cell>
          <cell r="B1353" t="str">
            <v>Silla De Ruedas Plegable Acero (48 Cm Asiento)</v>
          </cell>
          <cell r="G1353">
            <v>2288.14</v>
          </cell>
          <cell r="H1353">
            <v>12711.86</v>
          </cell>
        </row>
        <row r="1354">
          <cell r="A1354" t="str">
            <v>Code</v>
          </cell>
          <cell r="B1354" t="str">
            <v>Concepto</v>
          </cell>
          <cell r="C1354" t="str">
            <v>Cantidad</v>
          </cell>
          <cell r="D1354" t="str">
            <v>ud.</v>
          </cell>
          <cell r="E1354" t="str">
            <v>Rend.</v>
          </cell>
          <cell r="F1354" t="str">
            <v>P.U. + ITBIS
(RD$)</v>
          </cell>
          <cell r="G1354" t="str">
            <v>Total ITBIS
(RD$)</v>
          </cell>
          <cell r="H1354" t="str">
            <v>Subtotal
(RD$)</v>
          </cell>
        </row>
        <row r="1356">
          <cell r="B1356" t="str">
            <v>Mano de Obra</v>
          </cell>
          <cell r="G1356">
            <v>0</v>
          </cell>
          <cell r="H1356">
            <v>0</v>
          </cell>
        </row>
        <row r="1357">
          <cell r="D1357" t="str">
            <v/>
          </cell>
          <cell r="F1357" t="str">
            <v/>
          </cell>
          <cell r="G1357">
            <v>0</v>
          </cell>
          <cell r="H1357">
            <v>0</v>
          </cell>
        </row>
        <row r="1359">
          <cell r="B1359" t="str">
            <v>Materiales</v>
          </cell>
          <cell r="G1359">
            <v>2288.14</v>
          </cell>
          <cell r="H1359">
            <v>12711.86</v>
          </cell>
        </row>
        <row r="1360">
          <cell r="A1360" t="str">
            <v>M1214</v>
          </cell>
          <cell r="B1360" t="str">
            <v>Silla De Ruedas Plegable Acero (48 Cm Asiento)</v>
          </cell>
          <cell r="C1360">
            <v>1</v>
          </cell>
          <cell r="D1360" t="str">
            <v>ud</v>
          </cell>
          <cell r="E1360">
            <v>1</v>
          </cell>
          <cell r="F1360">
            <v>15000.004406779661</v>
          </cell>
          <cell r="G1360">
            <v>2288.14</v>
          </cell>
          <cell r="H1360">
            <v>12711.864406779661</v>
          </cell>
        </row>
        <row r="1362">
          <cell r="B1362" t="str">
            <v>Transporte, Equipos y Otros</v>
          </cell>
          <cell r="G1362">
            <v>0</v>
          </cell>
          <cell r="H1362">
            <v>0</v>
          </cell>
        </row>
        <row r="1363">
          <cell r="D1363" t="str">
            <v/>
          </cell>
          <cell r="F1363" t="str">
            <v/>
          </cell>
          <cell r="G1363">
            <v>0</v>
          </cell>
          <cell r="H1363">
            <v>0</v>
          </cell>
        </row>
        <row r="1365">
          <cell r="F1365" t="str">
            <v>Suma RD$:</v>
          </cell>
          <cell r="G1365">
            <v>2288.14</v>
          </cell>
          <cell r="H1365">
            <v>12711.86</v>
          </cell>
        </row>
        <row r="1367">
          <cell r="D1367" t="str">
            <v/>
          </cell>
          <cell r="F1367" t="str">
            <v>Total Partida:</v>
          </cell>
          <cell r="G1367" t="str">
            <v>RD$ 15,000.00</v>
          </cell>
          <cell r="H1367" t="str">
            <v>/ ud</v>
          </cell>
        </row>
        <row r="1369">
          <cell r="A1369">
            <v>11.189999999999996</v>
          </cell>
          <cell r="B1369" t="str">
            <v xml:space="preserve">Camilla Paciente </v>
          </cell>
          <cell r="G1369">
            <v>3661.02</v>
          </cell>
          <cell r="H1369">
            <v>20338.98</v>
          </cell>
        </row>
        <row r="1370">
          <cell r="A1370" t="str">
            <v>Code</v>
          </cell>
          <cell r="B1370" t="str">
            <v>Concepto</v>
          </cell>
          <cell r="C1370" t="str">
            <v>Cantidad</v>
          </cell>
          <cell r="D1370" t="str">
            <v>ud.</v>
          </cell>
          <cell r="E1370" t="str">
            <v>Rend.</v>
          </cell>
          <cell r="F1370" t="str">
            <v>P.U. + ITBIS
(RD$)</v>
          </cell>
          <cell r="G1370" t="str">
            <v>Total ITBIS
(RD$)</v>
          </cell>
          <cell r="H1370" t="str">
            <v>Subtotal
(RD$)</v>
          </cell>
        </row>
        <row r="1372">
          <cell r="B1372" t="str">
            <v>Mano de Obra</v>
          </cell>
          <cell r="G1372">
            <v>0</v>
          </cell>
          <cell r="H1372">
            <v>0</v>
          </cell>
        </row>
        <row r="1373">
          <cell r="D1373" t="str">
            <v/>
          </cell>
          <cell r="F1373" t="str">
            <v/>
          </cell>
          <cell r="G1373">
            <v>0</v>
          </cell>
          <cell r="H1373">
            <v>0</v>
          </cell>
        </row>
        <row r="1375">
          <cell r="B1375" t="str">
            <v>Materiales</v>
          </cell>
          <cell r="G1375">
            <v>3661.02</v>
          </cell>
          <cell r="H1375">
            <v>20338.98</v>
          </cell>
        </row>
        <row r="1376">
          <cell r="A1376" t="str">
            <v>M1215</v>
          </cell>
          <cell r="B1376" t="str">
            <v xml:space="preserve">Camilla Paciente </v>
          </cell>
          <cell r="C1376">
            <v>1</v>
          </cell>
          <cell r="D1376" t="str">
            <v>ud</v>
          </cell>
          <cell r="E1376">
            <v>1</v>
          </cell>
          <cell r="F1376">
            <v>24000.003050847459</v>
          </cell>
          <cell r="G1376">
            <v>3661.02</v>
          </cell>
          <cell r="H1376">
            <v>20338.983050847459</v>
          </cell>
        </row>
        <row r="1378">
          <cell r="B1378" t="str">
            <v>Transporte, Equipos y Otros</v>
          </cell>
          <cell r="G1378">
            <v>0</v>
          </cell>
          <cell r="H1378">
            <v>0</v>
          </cell>
        </row>
        <row r="1379">
          <cell r="D1379" t="str">
            <v/>
          </cell>
          <cell r="F1379" t="str">
            <v/>
          </cell>
          <cell r="G1379">
            <v>0</v>
          </cell>
          <cell r="H1379">
            <v>0</v>
          </cell>
        </row>
        <row r="1381">
          <cell r="F1381" t="str">
            <v>Suma RD$:</v>
          </cell>
          <cell r="G1381">
            <v>3661.02</v>
          </cell>
          <cell r="H1381">
            <v>20338.98</v>
          </cell>
        </row>
        <row r="1383">
          <cell r="D1383" t="str">
            <v/>
          </cell>
          <cell r="F1383" t="str">
            <v>Total Partida:</v>
          </cell>
          <cell r="G1383" t="str">
            <v>RD$ 24,000.00</v>
          </cell>
          <cell r="H1383" t="str">
            <v>/ ud</v>
          </cell>
        </row>
        <row r="1385">
          <cell r="A1385">
            <v>11.219999999999995</v>
          </cell>
          <cell r="B1385" t="str">
            <v xml:space="preserve">Silla De Toma De Muestra </v>
          </cell>
          <cell r="G1385">
            <v>1830.51</v>
          </cell>
          <cell r="H1385">
            <v>10169.49</v>
          </cell>
        </row>
        <row r="1386">
          <cell r="A1386" t="str">
            <v>Code</v>
          </cell>
          <cell r="B1386" t="str">
            <v>Concepto</v>
          </cell>
          <cell r="C1386" t="str">
            <v>Cantidad</v>
          </cell>
          <cell r="D1386" t="str">
            <v>ud.</v>
          </cell>
          <cell r="E1386" t="str">
            <v>Rend.</v>
          </cell>
          <cell r="F1386" t="str">
            <v>P.U. + ITBIS
(RD$)</v>
          </cell>
          <cell r="G1386" t="str">
            <v>Total ITBIS
(RD$)</v>
          </cell>
          <cell r="H1386" t="str">
            <v>Subtotal
(RD$)</v>
          </cell>
        </row>
        <row r="1388">
          <cell r="B1388" t="str">
            <v>Mano de Obra</v>
          </cell>
          <cell r="G1388">
            <v>0</v>
          </cell>
          <cell r="H1388">
            <v>0</v>
          </cell>
        </row>
        <row r="1389">
          <cell r="D1389" t="str">
            <v/>
          </cell>
          <cell r="F1389" t="str">
            <v/>
          </cell>
          <cell r="G1389">
            <v>0</v>
          </cell>
          <cell r="H1389">
            <v>0</v>
          </cell>
        </row>
        <row r="1391">
          <cell r="B1391" t="str">
            <v>Materiales</v>
          </cell>
          <cell r="G1391">
            <v>1830.51</v>
          </cell>
          <cell r="H1391">
            <v>10169.49</v>
          </cell>
        </row>
        <row r="1392">
          <cell r="A1392" t="str">
            <v>M1216</v>
          </cell>
          <cell r="B1392" t="str">
            <v xml:space="preserve">Silla De Toma De Muestra </v>
          </cell>
          <cell r="C1392">
            <v>1</v>
          </cell>
          <cell r="D1392" t="str">
            <v>ud</v>
          </cell>
          <cell r="E1392">
            <v>1</v>
          </cell>
          <cell r="F1392">
            <v>12000.00152542373</v>
          </cell>
          <cell r="G1392">
            <v>1830.51</v>
          </cell>
          <cell r="H1392">
            <v>10169.491525423729</v>
          </cell>
        </row>
        <row r="1394">
          <cell r="B1394" t="str">
            <v>Transporte, Equipos y Otros</v>
          </cell>
          <cell r="G1394">
            <v>0</v>
          </cell>
          <cell r="H1394">
            <v>0</v>
          </cell>
        </row>
        <row r="1395">
          <cell r="D1395" t="str">
            <v/>
          </cell>
          <cell r="F1395" t="str">
            <v/>
          </cell>
          <cell r="G1395">
            <v>0</v>
          </cell>
          <cell r="H1395">
            <v>0</v>
          </cell>
        </row>
        <row r="1397">
          <cell r="F1397" t="str">
            <v>Suma RD$:</v>
          </cell>
          <cell r="G1397">
            <v>1830.51</v>
          </cell>
          <cell r="H1397">
            <v>10169.49</v>
          </cell>
        </row>
        <row r="1399">
          <cell r="D1399" t="str">
            <v/>
          </cell>
          <cell r="F1399" t="str">
            <v>Total Partida:</v>
          </cell>
          <cell r="G1399" t="str">
            <v>RD$ 12,000.00</v>
          </cell>
          <cell r="H1399" t="str">
            <v>/ ud</v>
          </cell>
        </row>
        <row r="1401">
          <cell r="A1401">
            <v>11.229999999999995</v>
          </cell>
          <cell r="B1401" t="str">
            <v xml:space="preserve">Vitrina De Acero </v>
          </cell>
          <cell r="G1401">
            <v>2440.6799999999998</v>
          </cell>
          <cell r="H1401">
            <v>13559.32</v>
          </cell>
        </row>
        <row r="1402">
          <cell r="A1402" t="str">
            <v>Code</v>
          </cell>
          <cell r="B1402" t="str">
            <v>Concepto</v>
          </cell>
          <cell r="C1402" t="str">
            <v>Cantidad</v>
          </cell>
          <cell r="D1402" t="str">
            <v>ud.</v>
          </cell>
          <cell r="E1402" t="str">
            <v>Rend.</v>
          </cell>
          <cell r="F1402" t="str">
            <v>P.U. + ITBIS
(RD$)</v>
          </cell>
          <cell r="G1402" t="str">
            <v>Total ITBIS
(RD$)</v>
          </cell>
          <cell r="H1402" t="str">
            <v>Subtotal
(RD$)</v>
          </cell>
        </row>
        <row r="1404">
          <cell r="B1404" t="str">
            <v>Mano de Obra</v>
          </cell>
          <cell r="G1404">
            <v>0</v>
          </cell>
          <cell r="H1404">
            <v>0</v>
          </cell>
        </row>
        <row r="1405">
          <cell r="D1405" t="str">
            <v/>
          </cell>
          <cell r="F1405" t="str">
            <v/>
          </cell>
          <cell r="G1405">
            <v>0</v>
          </cell>
          <cell r="H1405">
            <v>0</v>
          </cell>
        </row>
        <row r="1407">
          <cell r="B1407" t="str">
            <v>Materiales</v>
          </cell>
          <cell r="G1407">
            <v>2440.6799999999998</v>
          </cell>
          <cell r="H1407">
            <v>13559.32</v>
          </cell>
        </row>
        <row r="1408">
          <cell r="A1408" t="str">
            <v>M1217</v>
          </cell>
          <cell r="B1408" t="str">
            <v xml:space="preserve">Vitrina De Acero </v>
          </cell>
          <cell r="C1408">
            <v>1</v>
          </cell>
          <cell r="D1408" t="str">
            <v>ud</v>
          </cell>
          <cell r="E1408">
            <v>1</v>
          </cell>
          <cell r="F1408">
            <v>16000.002033898307</v>
          </cell>
          <cell r="G1408">
            <v>2440.6799999999998</v>
          </cell>
          <cell r="H1408">
            <v>13559.322033898306</v>
          </cell>
        </row>
        <row r="1410">
          <cell r="B1410" t="str">
            <v>Transporte, Equipos y Otros</v>
          </cell>
          <cell r="G1410">
            <v>0</v>
          </cell>
          <cell r="H1410">
            <v>0</v>
          </cell>
        </row>
        <row r="1411">
          <cell r="D1411" t="str">
            <v/>
          </cell>
          <cell r="F1411" t="str">
            <v/>
          </cell>
          <cell r="G1411">
            <v>0</v>
          </cell>
          <cell r="H1411">
            <v>0</v>
          </cell>
        </row>
        <row r="1413">
          <cell r="F1413" t="str">
            <v>Suma RD$:</v>
          </cell>
          <cell r="G1413">
            <v>2440.6799999999998</v>
          </cell>
          <cell r="H1413">
            <v>13559.32</v>
          </cell>
        </row>
        <row r="1415">
          <cell r="D1415" t="str">
            <v/>
          </cell>
          <cell r="F1415" t="str">
            <v>Total Partida:</v>
          </cell>
          <cell r="G1415" t="str">
            <v>RD$ 16,000.00</v>
          </cell>
          <cell r="H1415" t="str">
            <v>/ ud</v>
          </cell>
        </row>
        <row r="1417">
          <cell r="A1417">
            <v>11.249999999999995</v>
          </cell>
          <cell r="B1417" t="str">
            <v xml:space="preserve">Papelera Malla En Acero Gris 12L </v>
          </cell>
          <cell r="G1417">
            <v>228.81</v>
          </cell>
          <cell r="H1417">
            <v>1271.19</v>
          </cell>
        </row>
        <row r="1418">
          <cell r="A1418" t="str">
            <v>Code</v>
          </cell>
          <cell r="B1418" t="str">
            <v>Concepto</v>
          </cell>
          <cell r="C1418" t="str">
            <v>Cantidad</v>
          </cell>
          <cell r="D1418" t="str">
            <v>ud.</v>
          </cell>
          <cell r="E1418" t="str">
            <v>Rend.</v>
          </cell>
          <cell r="F1418" t="str">
            <v>P.U. + ITBIS
(RD$)</v>
          </cell>
          <cell r="G1418" t="str">
            <v>Total ITBIS
(RD$)</v>
          </cell>
          <cell r="H1418" t="str">
            <v>Subtotal
(RD$)</v>
          </cell>
        </row>
        <row r="1420">
          <cell r="B1420" t="str">
            <v>Mano de Obra</v>
          </cell>
          <cell r="G1420">
            <v>0</v>
          </cell>
          <cell r="H1420">
            <v>0</v>
          </cell>
        </row>
        <row r="1421">
          <cell r="D1421" t="str">
            <v/>
          </cell>
          <cell r="F1421" t="str">
            <v/>
          </cell>
          <cell r="G1421">
            <v>0</v>
          </cell>
          <cell r="H1421">
            <v>0</v>
          </cell>
        </row>
        <row r="1423">
          <cell r="B1423" t="str">
            <v>Materiales</v>
          </cell>
          <cell r="G1423">
            <v>228.81</v>
          </cell>
          <cell r="H1423">
            <v>1271.19</v>
          </cell>
        </row>
        <row r="1424">
          <cell r="A1424" t="str">
            <v>M1218</v>
          </cell>
          <cell r="B1424" t="str">
            <v xml:space="preserve">Papelera Malla En Acero Gris 12L </v>
          </cell>
          <cell r="C1424">
            <v>1</v>
          </cell>
          <cell r="D1424" t="str">
            <v>ud</v>
          </cell>
          <cell r="E1424">
            <v>1</v>
          </cell>
          <cell r="F1424">
            <v>1499.9964406779661</v>
          </cell>
          <cell r="G1424">
            <v>228.81</v>
          </cell>
          <cell r="H1424">
            <v>1271.1864406779662</v>
          </cell>
        </row>
        <row r="1426">
          <cell r="B1426" t="str">
            <v>Transporte, Equipos y Otros</v>
          </cell>
          <cell r="G1426">
            <v>0</v>
          </cell>
          <cell r="H1426">
            <v>0</v>
          </cell>
        </row>
        <row r="1427">
          <cell r="D1427" t="str">
            <v/>
          </cell>
          <cell r="F1427" t="str">
            <v/>
          </cell>
          <cell r="G1427">
            <v>0</v>
          </cell>
          <cell r="H1427">
            <v>0</v>
          </cell>
        </row>
        <row r="1429">
          <cell r="F1429" t="str">
            <v>Suma RD$:</v>
          </cell>
          <cell r="G1429">
            <v>228.81</v>
          </cell>
          <cell r="H1429">
            <v>1271.19</v>
          </cell>
        </row>
        <row r="1431">
          <cell r="D1431" t="str">
            <v/>
          </cell>
          <cell r="F1431" t="str">
            <v>Total Partida:</v>
          </cell>
          <cell r="G1431" t="str">
            <v>RD$ 1,500.00</v>
          </cell>
          <cell r="H1431" t="str">
            <v>/ ud</v>
          </cell>
        </row>
        <row r="1433">
          <cell r="A1433">
            <v>11.289999999999994</v>
          </cell>
          <cell r="B1433" t="str">
            <v>Archivos Metálicos</v>
          </cell>
          <cell r="G1433">
            <v>2288.14</v>
          </cell>
          <cell r="H1433">
            <v>12711.86</v>
          </cell>
        </row>
        <row r="1434">
          <cell r="A1434" t="str">
            <v>Code</v>
          </cell>
          <cell r="B1434" t="str">
            <v>Concepto</v>
          </cell>
          <cell r="C1434" t="str">
            <v>Cantidad</v>
          </cell>
          <cell r="D1434" t="str">
            <v>ud.</v>
          </cell>
          <cell r="E1434" t="str">
            <v>Rend.</v>
          </cell>
          <cell r="F1434" t="str">
            <v>P.U. + ITBIS
(RD$)</v>
          </cell>
          <cell r="G1434" t="str">
            <v>Total ITBIS
(RD$)</v>
          </cell>
          <cell r="H1434" t="str">
            <v>Subtotal
(RD$)</v>
          </cell>
        </row>
        <row r="1436">
          <cell r="B1436" t="str">
            <v>Mano de Obra</v>
          </cell>
          <cell r="G1436">
            <v>0</v>
          </cell>
          <cell r="H1436">
            <v>0</v>
          </cell>
        </row>
        <row r="1437">
          <cell r="D1437" t="str">
            <v/>
          </cell>
          <cell r="F1437" t="str">
            <v/>
          </cell>
          <cell r="G1437">
            <v>0</v>
          </cell>
          <cell r="H1437">
            <v>0</v>
          </cell>
        </row>
        <row r="1439">
          <cell r="B1439" t="str">
            <v>Materiales</v>
          </cell>
          <cell r="G1439">
            <v>2288.14</v>
          </cell>
          <cell r="H1439">
            <v>12711.86</v>
          </cell>
        </row>
        <row r="1440">
          <cell r="A1440" t="str">
            <v>M1219</v>
          </cell>
          <cell r="B1440" t="str">
            <v>Archivos Metálicos</v>
          </cell>
          <cell r="C1440">
            <v>1</v>
          </cell>
          <cell r="D1440" t="str">
            <v>ud</v>
          </cell>
          <cell r="E1440">
            <v>1</v>
          </cell>
          <cell r="F1440">
            <v>15000.004406779661</v>
          </cell>
          <cell r="G1440">
            <v>2288.14</v>
          </cell>
          <cell r="H1440">
            <v>12711.864406779661</v>
          </cell>
        </row>
        <row r="1442">
          <cell r="B1442" t="str">
            <v>Transporte, Equipos y Otros</v>
          </cell>
          <cell r="G1442">
            <v>0</v>
          </cell>
          <cell r="H1442">
            <v>0</v>
          </cell>
        </row>
        <row r="1443">
          <cell r="D1443" t="str">
            <v/>
          </cell>
          <cell r="F1443" t="str">
            <v/>
          </cell>
          <cell r="G1443">
            <v>0</v>
          </cell>
          <cell r="H1443">
            <v>0</v>
          </cell>
        </row>
        <row r="1445">
          <cell r="F1445" t="str">
            <v>Suma RD$:</v>
          </cell>
          <cell r="G1445">
            <v>2288.14</v>
          </cell>
          <cell r="H1445">
            <v>12711.86</v>
          </cell>
        </row>
        <row r="1447">
          <cell r="D1447" t="str">
            <v/>
          </cell>
          <cell r="F1447" t="str">
            <v>Total Partida:</v>
          </cell>
          <cell r="G1447" t="str">
            <v>RD$ 15,000.00</v>
          </cell>
          <cell r="H1447" t="str">
            <v>/ ud</v>
          </cell>
        </row>
        <row r="1449">
          <cell r="A1449">
            <v>11.299999999999994</v>
          </cell>
          <cell r="B1449" t="str">
            <v>Estufa Al Piso, 20", 4 Quemadores</v>
          </cell>
          <cell r="G1449">
            <v>2440.6799999999998</v>
          </cell>
          <cell r="H1449">
            <v>13559.32</v>
          </cell>
        </row>
        <row r="1450">
          <cell r="A1450" t="str">
            <v>Code</v>
          </cell>
          <cell r="B1450" t="str">
            <v>Concepto</v>
          </cell>
          <cell r="C1450" t="str">
            <v>Cantidad</v>
          </cell>
          <cell r="D1450" t="str">
            <v>ud.</v>
          </cell>
          <cell r="E1450" t="str">
            <v>Rend.</v>
          </cell>
          <cell r="F1450" t="str">
            <v>P.U. + ITBIS
(RD$)</v>
          </cell>
          <cell r="G1450" t="str">
            <v>Total ITBIS
(RD$)</v>
          </cell>
          <cell r="H1450" t="str">
            <v>Subtotal
(RD$)</v>
          </cell>
        </row>
        <row r="1452">
          <cell r="B1452" t="str">
            <v>Mano de Obra</v>
          </cell>
          <cell r="G1452">
            <v>0</v>
          </cell>
          <cell r="H1452">
            <v>0</v>
          </cell>
        </row>
        <row r="1453">
          <cell r="D1453" t="str">
            <v/>
          </cell>
          <cell r="F1453" t="str">
            <v/>
          </cell>
          <cell r="G1453">
            <v>0</v>
          </cell>
          <cell r="H1453">
            <v>0</v>
          </cell>
        </row>
        <row r="1455">
          <cell r="B1455" t="str">
            <v>Materiales</v>
          </cell>
          <cell r="G1455">
            <v>2440.6799999999998</v>
          </cell>
          <cell r="H1455">
            <v>13559.32</v>
          </cell>
        </row>
        <row r="1456">
          <cell r="A1456" t="str">
            <v>M1217</v>
          </cell>
          <cell r="B1456" t="str">
            <v>Estufa Al Piso, 20", 4 Quemadores</v>
          </cell>
          <cell r="C1456">
            <v>1</v>
          </cell>
          <cell r="D1456" t="str">
            <v>ud</v>
          </cell>
          <cell r="E1456">
            <v>1</v>
          </cell>
          <cell r="F1456">
            <v>16000.002033898307</v>
          </cell>
          <cell r="G1456">
            <v>2440.6799999999998</v>
          </cell>
          <cell r="H1456">
            <v>13559.322033898306</v>
          </cell>
        </row>
        <row r="1458">
          <cell r="B1458" t="str">
            <v>Transporte, Equipos y Otros</v>
          </cell>
          <cell r="G1458">
            <v>0</v>
          </cell>
          <cell r="H1458">
            <v>0</v>
          </cell>
        </row>
        <row r="1459">
          <cell r="D1459" t="str">
            <v/>
          </cell>
          <cell r="F1459" t="str">
            <v/>
          </cell>
          <cell r="G1459">
            <v>0</v>
          </cell>
          <cell r="H1459">
            <v>0</v>
          </cell>
        </row>
        <row r="1461">
          <cell r="F1461" t="str">
            <v>Suma RD$:</v>
          </cell>
          <cell r="G1461">
            <v>2440.6799999999998</v>
          </cell>
          <cell r="H1461">
            <v>13559.32</v>
          </cell>
        </row>
        <row r="1463">
          <cell r="D1463" t="str">
            <v/>
          </cell>
          <cell r="F1463" t="str">
            <v>Total Partida:</v>
          </cell>
          <cell r="G1463" t="str">
            <v>RD$ 16,000.00</v>
          </cell>
          <cell r="H1463" t="str">
            <v>/ ud</v>
          </cell>
        </row>
        <row r="1465">
          <cell r="A1465">
            <v>11.309999999999993</v>
          </cell>
          <cell r="B1465" t="str">
            <v xml:space="preserve">Cilindro De Gas De 50 Lb </v>
          </cell>
          <cell r="G1465">
            <v>838.98</v>
          </cell>
          <cell r="H1465">
            <v>4661.0200000000004</v>
          </cell>
        </row>
        <row r="1466">
          <cell r="A1466" t="str">
            <v>Code</v>
          </cell>
          <cell r="B1466" t="str">
            <v>Concepto</v>
          </cell>
          <cell r="C1466" t="str">
            <v>Cantidad</v>
          </cell>
          <cell r="D1466" t="str">
            <v>ud.</v>
          </cell>
          <cell r="E1466" t="str">
            <v>Rend.</v>
          </cell>
          <cell r="F1466" t="str">
            <v>P.U. + ITBIS
(RD$)</v>
          </cell>
          <cell r="G1466" t="str">
            <v>Total ITBIS
(RD$)</v>
          </cell>
          <cell r="H1466" t="str">
            <v>Subtotal
(RD$)</v>
          </cell>
        </row>
        <row r="1468">
          <cell r="B1468" t="str">
            <v>Mano de Obra</v>
          </cell>
          <cell r="G1468">
            <v>0</v>
          </cell>
          <cell r="H1468">
            <v>0</v>
          </cell>
        </row>
        <row r="1469">
          <cell r="D1469" t="str">
            <v/>
          </cell>
          <cell r="F1469" t="str">
            <v/>
          </cell>
          <cell r="G1469">
            <v>0</v>
          </cell>
          <cell r="H1469">
            <v>0</v>
          </cell>
        </row>
        <row r="1471">
          <cell r="B1471" t="str">
            <v>Materiales</v>
          </cell>
          <cell r="G1471">
            <v>838.98</v>
          </cell>
          <cell r="H1471">
            <v>4661.0200000000004</v>
          </cell>
        </row>
        <row r="1472">
          <cell r="A1472" t="str">
            <v>M1221</v>
          </cell>
          <cell r="B1472" t="str">
            <v xml:space="preserve">Cilindro De Gas De 50 Lb </v>
          </cell>
          <cell r="C1472">
            <v>1</v>
          </cell>
          <cell r="D1472" t="str">
            <v>ud</v>
          </cell>
          <cell r="E1472">
            <v>1</v>
          </cell>
          <cell r="F1472">
            <v>5499.9969491525426</v>
          </cell>
          <cell r="G1472">
            <v>838.98</v>
          </cell>
          <cell r="H1472">
            <v>4661.016949152543</v>
          </cell>
        </row>
        <row r="1474">
          <cell r="B1474" t="str">
            <v>Transporte, Equipos y Otros</v>
          </cell>
          <cell r="G1474">
            <v>0</v>
          </cell>
          <cell r="H1474">
            <v>0</v>
          </cell>
        </row>
        <row r="1475">
          <cell r="D1475" t="str">
            <v/>
          </cell>
          <cell r="F1475" t="str">
            <v/>
          </cell>
          <cell r="G1475">
            <v>0</v>
          </cell>
          <cell r="H1475">
            <v>0</v>
          </cell>
        </row>
        <row r="1477">
          <cell r="F1477" t="str">
            <v>Suma RD$:</v>
          </cell>
          <cell r="G1477">
            <v>838.98</v>
          </cell>
          <cell r="H1477">
            <v>4661.0200000000004</v>
          </cell>
        </row>
        <row r="1479">
          <cell r="D1479" t="str">
            <v/>
          </cell>
          <cell r="F1479" t="str">
            <v>Total Partida:</v>
          </cell>
          <cell r="G1479" t="str">
            <v>RD$ 5,500.00</v>
          </cell>
          <cell r="H1479" t="str">
            <v>/ ud</v>
          </cell>
        </row>
        <row r="1481">
          <cell r="A1481">
            <v>11.319999999999993</v>
          </cell>
          <cell r="B1481" t="str">
            <v>Nevera 12 P.C, Dos Puertas</v>
          </cell>
          <cell r="G1481">
            <v>5186.4399999999996</v>
          </cell>
          <cell r="H1481">
            <v>28813.56</v>
          </cell>
        </row>
        <row r="1482">
          <cell r="A1482" t="str">
            <v>Code</v>
          </cell>
          <cell r="B1482" t="str">
            <v>Concepto</v>
          </cell>
          <cell r="C1482" t="str">
            <v>Cantidad</v>
          </cell>
          <cell r="D1482" t="str">
            <v>ud.</v>
          </cell>
          <cell r="E1482" t="str">
            <v>Rend.</v>
          </cell>
          <cell r="F1482" t="str">
            <v>P.U. + ITBIS
(RD$)</v>
          </cell>
          <cell r="G1482" t="str">
            <v>Total ITBIS
(RD$)</v>
          </cell>
          <cell r="H1482" t="str">
            <v>Subtotal
(RD$)</v>
          </cell>
        </row>
        <row r="1484">
          <cell r="B1484" t="str">
            <v>Mano de Obra</v>
          </cell>
          <cell r="G1484">
            <v>0</v>
          </cell>
          <cell r="H1484">
            <v>0</v>
          </cell>
        </row>
        <row r="1485">
          <cell r="D1485" t="str">
            <v/>
          </cell>
          <cell r="F1485" t="str">
            <v/>
          </cell>
          <cell r="G1485">
            <v>0</v>
          </cell>
          <cell r="H1485">
            <v>0</v>
          </cell>
        </row>
        <row r="1487">
          <cell r="B1487" t="str">
            <v>Materiales</v>
          </cell>
          <cell r="G1487">
            <v>5186.4399999999996</v>
          </cell>
          <cell r="H1487">
            <v>28813.56</v>
          </cell>
        </row>
        <row r="1488">
          <cell r="A1488" t="str">
            <v>M1222</v>
          </cell>
          <cell r="B1488" t="str">
            <v>Nevera 12 P.C, Dos Puertas</v>
          </cell>
          <cell r="C1488">
            <v>1</v>
          </cell>
          <cell r="D1488" t="str">
            <v>ud</v>
          </cell>
          <cell r="E1488">
            <v>1</v>
          </cell>
          <cell r="F1488">
            <v>33999.999322033902</v>
          </cell>
          <cell r="G1488">
            <v>5186.4399999999996</v>
          </cell>
          <cell r="H1488">
            <v>28813.5593220339</v>
          </cell>
        </row>
        <row r="1490">
          <cell r="B1490" t="str">
            <v>Transporte, Equipos y Otros</v>
          </cell>
          <cell r="G1490">
            <v>0</v>
          </cell>
          <cell r="H1490">
            <v>0</v>
          </cell>
        </row>
        <row r="1491">
          <cell r="D1491" t="str">
            <v/>
          </cell>
          <cell r="F1491" t="str">
            <v/>
          </cell>
          <cell r="G1491">
            <v>0</v>
          </cell>
          <cell r="H1491">
            <v>0</v>
          </cell>
        </row>
        <row r="1493">
          <cell r="F1493" t="str">
            <v>Suma RD$:</v>
          </cell>
          <cell r="G1493">
            <v>5186.4399999999996</v>
          </cell>
          <cell r="H1493">
            <v>28813.56</v>
          </cell>
        </row>
        <row r="1495">
          <cell r="D1495" t="str">
            <v/>
          </cell>
          <cell r="F1495" t="str">
            <v>Total Partida:</v>
          </cell>
          <cell r="G1495" t="str">
            <v>RD$ 34,000.00</v>
          </cell>
          <cell r="H1495" t="str">
            <v>/ ud</v>
          </cell>
        </row>
        <row r="1497">
          <cell r="A1497">
            <v>11.329999999999993</v>
          </cell>
          <cell r="B1497" t="str">
            <v>Comedor De 4 Sillas (Chapa Fresno/Antracita)</v>
          </cell>
          <cell r="G1497">
            <v>3050.85</v>
          </cell>
          <cell r="H1497">
            <v>16949.150000000001</v>
          </cell>
        </row>
        <row r="1498">
          <cell r="A1498" t="str">
            <v>Code</v>
          </cell>
          <cell r="B1498" t="str">
            <v>Concepto</v>
          </cell>
          <cell r="C1498" t="str">
            <v>Cantidad</v>
          </cell>
          <cell r="D1498" t="str">
            <v>ud.</v>
          </cell>
          <cell r="E1498" t="str">
            <v>Rend.</v>
          </cell>
          <cell r="F1498" t="str">
            <v>P.U. + ITBIS
(RD$)</v>
          </cell>
          <cell r="G1498" t="str">
            <v>Total ITBIS
(RD$)</v>
          </cell>
          <cell r="H1498" t="str">
            <v>Subtotal
(RD$)</v>
          </cell>
        </row>
        <row r="1500">
          <cell r="B1500" t="str">
            <v>Mano de Obra</v>
          </cell>
          <cell r="G1500">
            <v>0</v>
          </cell>
          <cell r="H1500">
            <v>0</v>
          </cell>
        </row>
        <row r="1501">
          <cell r="D1501" t="str">
            <v/>
          </cell>
          <cell r="F1501" t="str">
            <v/>
          </cell>
          <cell r="G1501">
            <v>0</v>
          </cell>
          <cell r="H1501">
            <v>0</v>
          </cell>
        </row>
        <row r="1503">
          <cell r="B1503" t="str">
            <v>Materiales</v>
          </cell>
          <cell r="G1503">
            <v>3050.85</v>
          </cell>
          <cell r="H1503">
            <v>16949.150000000001</v>
          </cell>
        </row>
        <row r="1504">
          <cell r="A1504" t="str">
            <v>M1223</v>
          </cell>
          <cell r="B1504" t="str">
            <v>Comedor De 4 Sillas (Chapa Fresno/Antracita)</v>
          </cell>
          <cell r="C1504">
            <v>1</v>
          </cell>
          <cell r="D1504" t="str">
            <v>ud</v>
          </cell>
          <cell r="E1504">
            <v>1</v>
          </cell>
          <cell r="F1504">
            <v>20000.00254237288</v>
          </cell>
          <cell r="G1504">
            <v>3050.85</v>
          </cell>
          <cell r="H1504">
            <v>16949.152542372882</v>
          </cell>
        </row>
        <row r="1506">
          <cell r="B1506" t="str">
            <v>Transporte, Equipos y Otros</v>
          </cell>
          <cell r="G1506">
            <v>0</v>
          </cell>
          <cell r="H1506">
            <v>0</v>
          </cell>
        </row>
        <row r="1507">
          <cell r="D1507" t="str">
            <v/>
          </cell>
          <cell r="F1507" t="str">
            <v/>
          </cell>
          <cell r="G1507">
            <v>0</v>
          </cell>
          <cell r="H1507">
            <v>0</v>
          </cell>
        </row>
        <row r="1509">
          <cell r="F1509" t="str">
            <v>Suma RD$:</v>
          </cell>
          <cell r="G1509">
            <v>3050.85</v>
          </cell>
          <cell r="H1509">
            <v>16949.150000000001</v>
          </cell>
        </row>
        <row r="1511">
          <cell r="D1511" t="str">
            <v/>
          </cell>
          <cell r="F1511" t="str">
            <v>Total Partida:</v>
          </cell>
          <cell r="G1511" t="str">
            <v>RD$ 20,000.00</v>
          </cell>
          <cell r="H1511" t="str">
            <v>/ ud</v>
          </cell>
        </row>
        <row r="1513">
          <cell r="A1513">
            <v>11.339999999999993</v>
          </cell>
          <cell r="B1513" t="str">
            <v>Juego De Sofá Gris (L-Shape)</v>
          </cell>
          <cell r="G1513">
            <v>5338.98</v>
          </cell>
          <cell r="H1513">
            <v>29661.02</v>
          </cell>
        </row>
        <row r="1514">
          <cell r="A1514" t="str">
            <v>Code</v>
          </cell>
          <cell r="B1514" t="str">
            <v>Concepto</v>
          </cell>
          <cell r="C1514" t="str">
            <v>Cantidad</v>
          </cell>
          <cell r="D1514" t="str">
            <v>ud.</v>
          </cell>
          <cell r="E1514" t="str">
            <v>Rend.</v>
          </cell>
          <cell r="F1514" t="str">
            <v>P.U. + ITBIS
(RD$)</v>
          </cell>
          <cell r="G1514" t="str">
            <v>Total ITBIS
(RD$)</v>
          </cell>
          <cell r="H1514" t="str">
            <v>Subtotal
(RD$)</v>
          </cell>
        </row>
        <row r="1516">
          <cell r="B1516" t="str">
            <v>Mano de Obra</v>
          </cell>
          <cell r="G1516">
            <v>0</v>
          </cell>
          <cell r="H1516">
            <v>0</v>
          </cell>
        </row>
        <row r="1517">
          <cell r="D1517" t="str">
            <v/>
          </cell>
          <cell r="F1517" t="str">
            <v/>
          </cell>
          <cell r="G1517">
            <v>0</v>
          </cell>
          <cell r="H1517">
            <v>0</v>
          </cell>
        </row>
        <row r="1519">
          <cell r="B1519" t="str">
            <v>Materiales</v>
          </cell>
          <cell r="G1519">
            <v>5338.98</v>
          </cell>
          <cell r="H1519">
            <v>29661.02</v>
          </cell>
        </row>
        <row r="1520">
          <cell r="A1520" t="str">
            <v>M1224</v>
          </cell>
          <cell r="B1520" t="str">
            <v>Juego De Sofá Gris (L-Shape)</v>
          </cell>
          <cell r="C1520">
            <v>1</v>
          </cell>
          <cell r="D1520" t="str">
            <v>ud</v>
          </cell>
          <cell r="E1520">
            <v>1</v>
          </cell>
          <cell r="F1520">
            <v>34999.996949152541</v>
          </cell>
          <cell r="G1520">
            <v>5338.98</v>
          </cell>
          <cell r="H1520">
            <v>29661.016949152545</v>
          </cell>
        </row>
        <row r="1522">
          <cell r="B1522" t="str">
            <v>Transporte, Equipos y Otros</v>
          </cell>
          <cell r="G1522">
            <v>0</v>
          </cell>
          <cell r="H1522">
            <v>0</v>
          </cell>
        </row>
        <row r="1523">
          <cell r="D1523" t="str">
            <v/>
          </cell>
          <cell r="F1523" t="str">
            <v/>
          </cell>
          <cell r="G1523">
            <v>0</v>
          </cell>
          <cell r="H1523">
            <v>0</v>
          </cell>
        </row>
        <row r="1525">
          <cell r="F1525" t="str">
            <v>Suma RD$:</v>
          </cell>
          <cell r="G1525">
            <v>5338.98</v>
          </cell>
          <cell r="H1525">
            <v>29661.02</v>
          </cell>
        </row>
        <row r="1527">
          <cell r="D1527" t="str">
            <v/>
          </cell>
          <cell r="F1527" t="str">
            <v>Total Partida:</v>
          </cell>
          <cell r="G1527" t="str">
            <v>RD$ 35,000.00</v>
          </cell>
          <cell r="H1527" t="str">
            <v>/ ud</v>
          </cell>
        </row>
        <row r="1529">
          <cell r="A1529">
            <v>11.349999999999993</v>
          </cell>
          <cell r="B1529" t="str">
            <v xml:space="preserve">Mesa De Centro </v>
          </cell>
          <cell r="G1529">
            <v>1144.07</v>
          </cell>
          <cell r="H1529">
            <v>6355.93</v>
          </cell>
        </row>
        <row r="1530">
          <cell r="A1530" t="str">
            <v>Code</v>
          </cell>
          <cell r="B1530" t="str">
            <v>Concepto</v>
          </cell>
          <cell r="C1530" t="str">
            <v>Cantidad</v>
          </cell>
          <cell r="D1530" t="str">
            <v>ud.</v>
          </cell>
          <cell r="E1530" t="str">
            <v>Rend.</v>
          </cell>
          <cell r="F1530" t="str">
            <v>P.U. + ITBIS
(RD$)</v>
          </cell>
          <cell r="G1530" t="str">
            <v>Total ITBIS
(RD$)</v>
          </cell>
          <cell r="H1530" t="str">
            <v>Subtotal
(RD$)</v>
          </cell>
        </row>
        <row r="1532">
          <cell r="B1532" t="str">
            <v>Mano de Obra</v>
          </cell>
          <cell r="G1532">
            <v>0</v>
          </cell>
          <cell r="H1532">
            <v>0</v>
          </cell>
        </row>
        <row r="1533">
          <cell r="D1533" t="str">
            <v/>
          </cell>
          <cell r="F1533" t="str">
            <v/>
          </cell>
          <cell r="G1533">
            <v>0</v>
          </cell>
          <cell r="H1533">
            <v>0</v>
          </cell>
        </row>
        <row r="1535">
          <cell r="B1535" t="str">
            <v>Materiales</v>
          </cell>
          <cell r="G1535">
            <v>1144.07</v>
          </cell>
          <cell r="H1535">
            <v>6355.93</v>
          </cell>
        </row>
        <row r="1536">
          <cell r="A1536" t="str">
            <v>M1225</v>
          </cell>
          <cell r="B1536" t="str">
            <v xml:space="preserve">Mesa De Centro </v>
          </cell>
          <cell r="C1536">
            <v>1</v>
          </cell>
          <cell r="D1536" t="str">
            <v>ud</v>
          </cell>
          <cell r="E1536">
            <v>1</v>
          </cell>
          <cell r="F1536">
            <v>7500.0022033898304</v>
          </cell>
          <cell r="G1536">
            <v>1144.07</v>
          </cell>
          <cell r="H1536">
            <v>6355.9322033898306</v>
          </cell>
        </row>
        <row r="1538">
          <cell r="B1538" t="str">
            <v>Transporte, Equipos y Otros</v>
          </cell>
          <cell r="G1538">
            <v>0</v>
          </cell>
          <cell r="H1538">
            <v>0</v>
          </cell>
        </row>
        <row r="1539">
          <cell r="D1539" t="str">
            <v/>
          </cell>
          <cell r="F1539" t="str">
            <v/>
          </cell>
          <cell r="G1539">
            <v>0</v>
          </cell>
          <cell r="H1539">
            <v>0</v>
          </cell>
        </row>
        <row r="1541">
          <cell r="F1541" t="str">
            <v>Suma RD$:</v>
          </cell>
          <cell r="G1541">
            <v>1144.07</v>
          </cell>
          <cell r="H1541">
            <v>6355.93</v>
          </cell>
        </row>
        <row r="1543">
          <cell r="D1543" t="str">
            <v/>
          </cell>
          <cell r="F1543" t="str">
            <v>Total Partida:</v>
          </cell>
          <cell r="G1543" t="str">
            <v>RD$ 7,500.00</v>
          </cell>
          <cell r="H1543" t="str">
            <v>/ ud</v>
          </cell>
        </row>
        <row r="1545">
          <cell r="A1545">
            <v>11.359999999999992</v>
          </cell>
          <cell r="B1545" t="str">
            <v>Cama Twin Con Colchón</v>
          </cell>
          <cell r="G1545">
            <v>3661.02</v>
          </cell>
          <cell r="H1545">
            <v>20338.98</v>
          </cell>
        </row>
        <row r="1546">
          <cell r="A1546" t="str">
            <v>Code</v>
          </cell>
          <cell r="B1546" t="str">
            <v>Concepto</v>
          </cell>
          <cell r="C1546" t="str">
            <v>Cantidad</v>
          </cell>
          <cell r="D1546" t="str">
            <v>ud.</v>
          </cell>
          <cell r="E1546" t="str">
            <v>Rend.</v>
          </cell>
          <cell r="F1546" t="str">
            <v>P.U. + ITBIS
(RD$)</v>
          </cell>
          <cell r="G1546" t="str">
            <v>Total ITBIS
(RD$)</v>
          </cell>
          <cell r="H1546" t="str">
            <v>Subtotal
(RD$)</v>
          </cell>
        </row>
        <row r="1548">
          <cell r="B1548" t="str">
            <v>Mano de Obra</v>
          </cell>
          <cell r="G1548">
            <v>0</v>
          </cell>
          <cell r="H1548">
            <v>0</v>
          </cell>
        </row>
        <row r="1549">
          <cell r="D1549" t="str">
            <v/>
          </cell>
          <cell r="F1549" t="str">
            <v/>
          </cell>
          <cell r="G1549">
            <v>0</v>
          </cell>
          <cell r="H1549">
            <v>0</v>
          </cell>
        </row>
        <row r="1551">
          <cell r="B1551" t="str">
            <v>Materiales</v>
          </cell>
          <cell r="G1551">
            <v>3661.02</v>
          </cell>
          <cell r="H1551">
            <v>20338.98</v>
          </cell>
        </row>
        <row r="1552">
          <cell r="A1552" t="str">
            <v>M1226</v>
          </cell>
          <cell r="B1552" t="str">
            <v>Cama Twin Con Colchón</v>
          </cell>
          <cell r="C1552">
            <v>1</v>
          </cell>
          <cell r="D1552" t="str">
            <v>ud</v>
          </cell>
          <cell r="E1552">
            <v>1</v>
          </cell>
          <cell r="F1552">
            <v>24000.003050847459</v>
          </cell>
          <cell r="G1552">
            <v>3661.02</v>
          </cell>
          <cell r="H1552">
            <v>20338.983050847459</v>
          </cell>
        </row>
        <row r="1554">
          <cell r="B1554" t="str">
            <v>Transporte, Equipos y Otros</v>
          </cell>
          <cell r="G1554">
            <v>0</v>
          </cell>
          <cell r="H1554">
            <v>0</v>
          </cell>
        </row>
        <row r="1555">
          <cell r="D1555" t="str">
            <v/>
          </cell>
          <cell r="F1555" t="str">
            <v/>
          </cell>
          <cell r="G1555">
            <v>0</v>
          </cell>
          <cell r="H1555">
            <v>0</v>
          </cell>
        </row>
        <row r="1557">
          <cell r="F1557" t="str">
            <v>Suma RD$:</v>
          </cell>
          <cell r="G1557">
            <v>3661.02</v>
          </cell>
          <cell r="H1557">
            <v>20338.98</v>
          </cell>
        </row>
        <row r="1559">
          <cell r="D1559" t="str">
            <v/>
          </cell>
          <cell r="F1559" t="str">
            <v>Total Partida:</v>
          </cell>
          <cell r="G1559" t="str">
            <v>RD$ 24,000.00</v>
          </cell>
          <cell r="H1559" t="str">
            <v>/ ud</v>
          </cell>
        </row>
        <row r="1561">
          <cell r="A1561">
            <v>11.369999999999992</v>
          </cell>
          <cell r="B1561" t="str">
            <v>Mesita De Noche Negra Mdf Con Cajón</v>
          </cell>
          <cell r="G1561">
            <v>800.85</v>
          </cell>
          <cell r="H1561">
            <v>4449.1499999999996</v>
          </cell>
        </row>
        <row r="1562">
          <cell r="A1562" t="str">
            <v>Code</v>
          </cell>
          <cell r="B1562" t="str">
            <v>Concepto</v>
          </cell>
          <cell r="C1562" t="str">
            <v>Cantidad</v>
          </cell>
          <cell r="D1562" t="str">
            <v>ud.</v>
          </cell>
          <cell r="E1562" t="str">
            <v>Rend.</v>
          </cell>
          <cell r="F1562" t="str">
            <v>P.U. + ITBIS
(RD$)</v>
          </cell>
          <cell r="G1562" t="str">
            <v>Total ITBIS
(RD$)</v>
          </cell>
          <cell r="H1562" t="str">
            <v>Subtotal
(RD$)</v>
          </cell>
        </row>
        <row r="1564">
          <cell r="B1564" t="str">
            <v>Mano de Obra</v>
          </cell>
          <cell r="G1564">
            <v>0</v>
          </cell>
          <cell r="H1564">
            <v>0</v>
          </cell>
        </row>
        <row r="1565">
          <cell r="D1565" t="str">
            <v/>
          </cell>
          <cell r="F1565" t="str">
            <v/>
          </cell>
          <cell r="G1565">
            <v>0</v>
          </cell>
          <cell r="H1565">
            <v>0</v>
          </cell>
        </row>
        <row r="1567">
          <cell r="B1567" t="str">
            <v>Materiales</v>
          </cell>
          <cell r="G1567">
            <v>800.85</v>
          </cell>
          <cell r="H1567">
            <v>4449.1499999999996</v>
          </cell>
        </row>
        <row r="1568">
          <cell r="A1568" t="str">
            <v>M1227</v>
          </cell>
          <cell r="B1568" t="str">
            <v>Mesita De Noche Negra Mdf Con Cajón</v>
          </cell>
          <cell r="C1568">
            <v>1</v>
          </cell>
          <cell r="D1568" t="str">
            <v>ud</v>
          </cell>
          <cell r="E1568">
            <v>1</v>
          </cell>
          <cell r="F1568">
            <v>5250.0025423728821</v>
          </cell>
          <cell r="G1568">
            <v>800.85</v>
          </cell>
          <cell r="H1568">
            <v>4449.1525423728817</v>
          </cell>
        </row>
        <row r="1570">
          <cell r="B1570" t="str">
            <v>Transporte, Equipos y Otros</v>
          </cell>
          <cell r="G1570">
            <v>0</v>
          </cell>
          <cell r="H1570">
            <v>0</v>
          </cell>
        </row>
        <row r="1571">
          <cell r="D1571" t="str">
            <v/>
          </cell>
          <cell r="F1571" t="str">
            <v/>
          </cell>
          <cell r="G1571">
            <v>0</v>
          </cell>
          <cell r="H1571">
            <v>0</v>
          </cell>
        </row>
        <row r="1573">
          <cell r="F1573" t="str">
            <v>Suma RD$:</v>
          </cell>
          <cell r="G1573">
            <v>800.85</v>
          </cell>
          <cell r="H1573">
            <v>4449.1499999999996</v>
          </cell>
        </row>
        <row r="1575">
          <cell r="D1575" t="str">
            <v/>
          </cell>
          <cell r="F1575" t="str">
            <v>Total Partida:</v>
          </cell>
          <cell r="G1575" t="str">
            <v>RD$ 5,250.00</v>
          </cell>
          <cell r="H1575" t="str">
            <v>/ ud</v>
          </cell>
        </row>
        <row r="1577">
          <cell r="A1577">
            <v>11.379999999999992</v>
          </cell>
          <cell r="B1577" t="str">
            <v>Abanicos De Techo Kdk Blancos</v>
          </cell>
          <cell r="G1577">
            <v>1067.8</v>
          </cell>
          <cell r="H1577">
            <v>5932.2</v>
          </cell>
        </row>
        <row r="1578">
          <cell r="A1578" t="str">
            <v>Code</v>
          </cell>
          <cell r="B1578" t="str">
            <v>Concepto</v>
          </cell>
          <cell r="C1578" t="str">
            <v>Cantidad</v>
          </cell>
          <cell r="D1578" t="str">
            <v>ud.</v>
          </cell>
          <cell r="E1578" t="str">
            <v>Rend.</v>
          </cell>
          <cell r="F1578" t="str">
            <v>P.U. + ITBIS
(RD$)</v>
          </cell>
          <cell r="G1578" t="str">
            <v>Total ITBIS
(RD$)</v>
          </cell>
          <cell r="H1578" t="str">
            <v>Subtotal
(RD$)</v>
          </cell>
        </row>
        <row r="1580">
          <cell r="B1580" t="str">
            <v>Mano de Obra</v>
          </cell>
          <cell r="G1580">
            <v>0</v>
          </cell>
          <cell r="H1580">
            <v>0</v>
          </cell>
        </row>
        <row r="1581">
          <cell r="D1581" t="str">
            <v/>
          </cell>
          <cell r="F1581" t="str">
            <v/>
          </cell>
          <cell r="G1581">
            <v>0</v>
          </cell>
          <cell r="H1581">
            <v>0</v>
          </cell>
        </row>
        <row r="1583">
          <cell r="B1583" t="str">
            <v>Materiales</v>
          </cell>
          <cell r="G1583">
            <v>1067.8</v>
          </cell>
          <cell r="H1583">
            <v>5932.2</v>
          </cell>
        </row>
        <row r="1584">
          <cell r="A1584" t="str">
            <v>M1228</v>
          </cell>
          <cell r="B1584" t="str">
            <v>Abanicos De Techo Kdk Blancos</v>
          </cell>
          <cell r="C1584">
            <v>1</v>
          </cell>
          <cell r="D1584" t="str">
            <v>ud</v>
          </cell>
          <cell r="E1584">
            <v>1</v>
          </cell>
          <cell r="F1584">
            <v>7000.0033898305091</v>
          </cell>
          <cell r="G1584">
            <v>1067.8</v>
          </cell>
          <cell r="H1584">
            <v>5932.203389830509</v>
          </cell>
        </row>
        <row r="1586">
          <cell r="B1586" t="str">
            <v>Transporte, Equipos y Otros</v>
          </cell>
          <cell r="G1586">
            <v>0</v>
          </cell>
          <cell r="H1586">
            <v>0</v>
          </cell>
        </row>
        <row r="1587">
          <cell r="D1587" t="str">
            <v/>
          </cell>
          <cell r="F1587" t="str">
            <v/>
          </cell>
          <cell r="G1587">
            <v>0</v>
          </cell>
          <cell r="H1587">
            <v>0</v>
          </cell>
        </row>
        <row r="1589">
          <cell r="F1589" t="str">
            <v>Suma RD$:</v>
          </cell>
          <cell r="G1589">
            <v>1067.8</v>
          </cell>
          <cell r="H1589">
            <v>5932.2</v>
          </cell>
        </row>
        <row r="1591">
          <cell r="D1591" t="str">
            <v/>
          </cell>
          <cell r="F1591" t="str">
            <v>Total Partida:</v>
          </cell>
          <cell r="G1591" t="str">
            <v>RD$ 7,000.00</v>
          </cell>
          <cell r="H1591" t="str">
            <v>/ ud</v>
          </cell>
        </row>
        <row r="1593">
          <cell r="A1593">
            <v>11.389999999999992</v>
          </cell>
          <cell r="B1593" t="str">
            <v>Aire Acondicionado Inverter De 12,000 Btu</v>
          </cell>
          <cell r="G1593">
            <v>4881.3599999999997</v>
          </cell>
          <cell r="H1593">
            <v>27118.639999999999</v>
          </cell>
        </row>
        <row r="1594">
          <cell r="A1594" t="str">
            <v>Code</v>
          </cell>
          <cell r="B1594" t="str">
            <v>Concepto</v>
          </cell>
          <cell r="C1594" t="str">
            <v>Cantidad</v>
          </cell>
          <cell r="D1594" t="str">
            <v>ud.</v>
          </cell>
          <cell r="E1594" t="str">
            <v>Rend.</v>
          </cell>
          <cell r="F1594" t="str">
            <v>P.U. + ITBIS
(RD$)</v>
          </cell>
          <cell r="G1594" t="str">
            <v>Total ITBIS
(RD$)</v>
          </cell>
          <cell r="H1594" t="str">
            <v>Subtotal
(RD$)</v>
          </cell>
        </row>
        <row r="1596">
          <cell r="B1596" t="str">
            <v>Mano de Obra</v>
          </cell>
          <cell r="G1596">
            <v>0</v>
          </cell>
          <cell r="H1596">
            <v>0</v>
          </cell>
        </row>
        <row r="1597">
          <cell r="D1597" t="str">
            <v/>
          </cell>
          <cell r="F1597" t="str">
            <v/>
          </cell>
          <cell r="G1597">
            <v>0</v>
          </cell>
          <cell r="H1597">
            <v>0</v>
          </cell>
        </row>
        <row r="1599">
          <cell r="B1599" t="str">
            <v>Materiales</v>
          </cell>
          <cell r="G1599">
            <v>4881.3599999999997</v>
          </cell>
          <cell r="H1599">
            <v>27118.639999999999</v>
          </cell>
        </row>
        <row r="1600">
          <cell r="A1600" t="str">
            <v>M1229</v>
          </cell>
          <cell r="B1600" t="str">
            <v>Suministro e instalación aire acondicionado inverter de 12,000 BTU</v>
          </cell>
          <cell r="C1600">
            <v>1</v>
          </cell>
          <cell r="D1600" t="str">
            <v>ud</v>
          </cell>
          <cell r="E1600">
            <v>1</v>
          </cell>
          <cell r="F1600">
            <v>32000.004067796614</v>
          </cell>
          <cell r="G1600">
            <v>4881.3599999999997</v>
          </cell>
          <cell r="H1600">
            <v>27118.644067796613</v>
          </cell>
        </row>
        <row r="1602">
          <cell r="B1602" t="str">
            <v>Transporte, Equipos y Otros</v>
          </cell>
          <cell r="G1602">
            <v>0</v>
          </cell>
          <cell r="H1602">
            <v>0</v>
          </cell>
        </row>
        <row r="1603">
          <cell r="D1603" t="str">
            <v/>
          </cell>
          <cell r="F1603" t="str">
            <v/>
          </cell>
          <cell r="G1603">
            <v>0</v>
          </cell>
          <cell r="H1603">
            <v>0</v>
          </cell>
        </row>
        <row r="1605">
          <cell r="F1605" t="str">
            <v>Suma RD$:</v>
          </cell>
          <cell r="G1605">
            <v>4881.3599999999997</v>
          </cell>
          <cell r="H1605">
            <v>27118.639999999999</v>
          </cell>
        </row>
        <row r="1607">
          <cell r="D1607" t="str">
            <v/>
          </cell>
          <cell r="F1607" t="str">
            <v>Total Partida:</v>
          </cell>
          <cell r="G1607" t="str">
            <v>RD$ 32,000.00</v>
          </cell>
          <cell r="H1607" t="str">
            <v>/ ud</v>
          </cell>
        </row>
        <row r="1609">
          <cell r="A1609">
            <v>11.399999999999991</v>
          </cell>
          <cell r="B1609" t="str">
            <v>Aire Acondicionado Inverter De 24,000 Btu</v>
          </cell>
          <cell r="G1609">
            <v>9152.5400000000009</v>
          </cell>
          <cell r="H1609">
            <v>50847.46</v>
          </cell>
        </row>
        <row r="1610">
          <cell r="A1610" t="str">
            <v>Code</v>
          </cell>
          <cell r="B1610" t="str">
            <v>Concepto</v>
          </cell>
          <cell r="C1610" t="str">
            <v>Cantidad</v>
          </cell>
          <cell r="D1610" t="str">
            <v>ud.</v>
          </cell>
          <cell r="E1610" t="str">
            <v>Rend.</v>
          </cell>
          <cell r="F1610" t="str">
            <v>P.U. + ITBIS
(RD$)</v>
          </cell>
          <cell r="G1610" t="str">
            <v>Total ITBIS
(RD$)</v>
          </cell>
          <cell r="H1610" t="str">
            <v>Subtotal
(RD$)</v>
          </cell>
        </row>
        <row r="1612">
          <cell r="B1612" t="str">
            <v>Mano de Obra</v>
          </cell>
          <cell r="G1612">
            <v>0</v>
          </cell>
          <cell r="H1612">
            <v>0</v>
          </cell>
        </row>
        <row r="1613">
          <cell r="D1613" t="str">
            <v/>
          </cell>
          <cell r="F1613" t="str">
            <v/>
          </cell>
          <cell r="G1613">
            <v>0</v>
          </cell>
          <cell r="H1613">
            <v>0</v>
          </cell>
        </row>
        <row r="1615">
          <cell r="B1615" t="str">
            <v>Materiales</v>
          </cell>
          <cell r="G1615">
            <v>9152.5400000000009</v>
          </cell>
          <cell r="H1615">
            <v>50847.46</v>
          </cell>
        </row>
        <row r="1616">
          <cell r="A1616" t="str">
            <v>M1230</v>
          </cell>
          <cell r="B1616" t="str">
            <v>Suministro e instalación aire acondicionado inverter de 24,000 BTU</v>
          </cell>
          <cell r="C1616">
            <v>1</v>
          </cell>
          <cell r="D1616" t="str">
            <v>ud</v>
          </cell>
          <cell r="E1616">
            <v>1</v>
          </cell>
          <cell r="F1616">
            <v>59999.997627118646</v>
          </cell>
          <cell r="G1616">
            <v>9152.5400000000009</v>
          </cell>
          <cell r="H1616">
            <v>50847.457627118645</v>
          </cell>
        </row>
        <row r="1618">
          <cell r="B1618" t="str">
            <v>Transporte, Equipos y Otros</v>
          </cell>
          <cell r="G1618">
            <v>0</v>
          </cell>
          <cell r="H1618">
            <v>0</v>
          </cell>
        </row>
        <row r="1619">
          <cell r="D1619" t="str">
            <v/>
          </cell>
          <cell r="F1619" t="str">
            <v/>
          </cell>
          <cell r="G1619">
            <v>0</v>
          </cell>
          <cell r="H1619">
            <v>0</v>
          </cell>
        </row>
        <row r="1621">
          <cell r="F1621" t="str">
            <v>Suma RD$:</v>
          </cell>
          <cell r="G1621">
            <v>9152.5400000000009</v>
          </cell>
          <cell r="H1621">
            <v>50847.46</v>
          </cell>
        </row>
        <row r="1623">
          <cell r="F1623" t="str">
            <v>Total Partida:</v>
          </cell>
          <cell r="G1623" t="str">
            <v>RD$ 60,000.00</v>
          </cell>
          <cell r="H1623" t="str">
            <v>/ ud</v>
          </cell>
        </row>
        <row r="1625">
          <cell r="A1625">
            <v>11.409999999999991</v>
          </cell>
          <cell r="B1625" t="str">
            <v xml:space="preserve">Letrero De Fachada Con Letras En Sintra De Color Blanco (Unidad De Atención Primaria Los Memizos) </v>
          </cell>
          <cell r="G1625">
            <v>6864.41</v>
          </cell>
          <cell r="H1625">
            <v>38135.589999999997</v>
          </cell>
        </row>
        <row r="1626">
          <cell r="A1626" t="str">
            <v>Code</v>
          </cell>
          <cell r="B1626" t="str">
            <v>Concepto</v>
          </cell>
          <cell r="C1626" t="str">
            <v>Cantidad</v>
          </cell>
          <cell r="D1626" t="str">
            <v>ud.</v>
          </cell>
          <cell r="E1626" t="str">
            <v>Rend.</v>
          </cell>
          <cell r="F1626" t="str">
            <v>P.U. + ITBIS
(RD$)</v>
          </cell>
          <cell r="G1626" t="str">
            <v>Total ITBIS
(RD$)</v>
          </cell>
          <cell r="H1626" t="str">
            <v>Subtotal
(RD$)</v>
          </cell>
        </row>
        <row r="1628">
          <cell r="B1628" t="str">
            <v>Mano de Obra</v>
          </cell>
          <cell r="G1628">
            <v>0</v>
          </cell>
          <cell r="H1628">
            <v>0</v>
          </cell>
        </row>
        <row r="1629">
          <cell r="D1629" t="str">
            <v/>
          </cell>
          <cell r="F1629" t="str">
            <v/>
          </cell>
          <cell r="G1629">
            <v>0</v>
          </cell>
          <cell r="H1629">
            <v>0</v>
          </cell>
        </row>
        <row r="1631">
          <cell r="B1631" t="str">
            <v>Materiales</v>
          </cell>
          <cell r="G1631">
            <v>6864.41</v>
          </cell>
          <cell r="H1631">
            <v>38135.589999999997</v>
          </cell>
        </row>
        <row r="1632">
          <cell r="A1632" t="str">
            <v>M1300</v>
          </cell>
          <cell r="B1632" t="str">
            <v>Letrero de fachada con letras en sintra de color blanco (UNIDAD DE ATENCIÓN PRIMARIA LOS MEMIZOS). Incluye instalación y montaje</v>
          </cell>
          <cell r="C1632">
            <v>1</v>
          </cell>
          <cell r="D1632" t="str">
            <v>pa</v>
          </cell>
          <cell r="E1632">
            <v>1</v>
          </cell>
          <cell r="F1632">
            <v>45000.003220338986</v>
          </cell>
          <cell r="G1632">
            <v>6864.41</v>
          </cell>
          <cell r="H1632">
            <v>38135.593220338982</v>
          </cell>
        </row>
        <row r="1634">
          <cell r="B1634" t="str">
            <v>Transporte, Equipos y Otros</v>
          </cell>
          <cell r="G1634">
            <v>0</v>
          </cell>
          <cell r="H1634">
            <v>0</v>
          </cell>
        </row>
        <row r="1635">
          <cell r="D1635" t="str">
            <v/>
          </cell>
          <cell r="F1635" t="str">
            <v/>
          </cell>
          <cell r="G1635">
            <v>0</v>
          </cell>
          <cell r="H1635">
            <v>0</v>
          </cell>
        </row>
        <row r="1637">
          <cell r="F1637" t="str">
            <v>Suma RD$:</v>
          </cell>
          <cell r="G1637">
            <v>6864.41</v>
          </cell>
          <cell r="H1637">
            <v>38135.589999999997</v>
          </cell>
        </row>
        <row r="1639">
          <cell r="D1639" t="str">
            <v/>
          </cell>
          <cell r="F1639" t="str">
            <v>Total Partida:</v>
          </cell>
          <cell r="G1639">
            <v>45000</v>
          </cell>
          <cell r="H1639" t="str">
            <v>/ ud</v>
          </cell>
        </row>
        <row r="1641">
          <cell r="A1641">
            <v>11.419999999999991</v>
          </cell>
          <cell r="B1641" t="str">
            <v xml:space="preserve">Letrero De Emergencia (Letrero 3D En Acrílico) </v>
          </cell>
          <cell r="G1641">
            <v>18305.080000000002</v>
          </cell>
          <cell r="H1641">
            <v>101694.92</v>
          </cell>
        </row>
        <row r="1642">
          <cell r="A1642" t="str">
            <v>Code</v>
          </cell>
          <cell r="B1642" t="str">
            <v>Concepto</v>
          </cell>
          <cell r="C1642" t="str">
            <v>Cantidad</v>
          </cell>
          <cell r="D1642" t="str">
            <v>ud.</v>
          </cell>
          <cell r="E1642" t="str">
            <v>Rend.</v>
          </cell>
          <cell r="F1642" t="str">
            <v>P.U. + ITBIS
(RD$)</v>
          </cell>
          <cell r="G1642" t="str">
            <v>Total ITBIS
(RD$)</v>
          </cell>
          <cell r="H1642" t="str">
            <v>Subtotal
(RD$)</v>
          </cell>
        </row>
        <row r="1644">
          <cell r="B1644" t="str">
            <v>Mano de Obra</v>
          </cell>
          <cell r="G1644">
            <v>0</v>
          </cell>
          <cell r="H1644">
            <v>0</v>
          </cell>
        </row>
        <row r="1645">
          <cell r="D1645" t="str">
            <v/>
          </cell>
          <cell r="F1645" t="str">
            <v/>
          </cell>
          <cell r="G1645">
            <v>0</v>
          </cell>
          <cell r="H1645">
            <v>0</v>
          </cell>
        </row>
        <row r="1647">
          <cell r="B1647" t="str">
            <v>Materiales</v>
          </cell>
          <cell r="G1647">
            <v>18305.080000000002</v>
          </cell>
          <cell r="H1647">
            <v>101694.92</v>
          </cell>
        </row>
        <row r="1648">
          <cell r="A1648" t="str">
            <v>M1301</v>
          </cell>
          <cell r="B1648" t="str">
            <v xml:space="preserve">Letrero de emergencia (letrero 3D en acrílico. Incluye instalación y montaje) </v>
          </cell>
          <cell r="C1648">
            <v>1</v>
          </cell>
          <cell r="D1648" t="str">
            <v>pa</v>
          </cell>
          <cell r="E1648">
            <v>1</v>
          </cell>
          <cell r="F1648">
            <v>119999.99525423729</v>
          </cell>
          <cell r="G1648">
            <v>18305.080000000002</v>
          </cell>
          <cell r="H1648">
            <v>101694.91525423729</v>
          </cell>
        </row>
        <row r="1650">
          <cell r="B1650" t="str">
            <v>Transporte, Equipos y Otros</v>
          </cell>
          <cell r="G1650">
            <v>0</v>
          </cell>
          <cell r="H1650">
            <v>0</v>
          </cell>
        </row>
        <row r="1651">
          <cell r="D1651" t="str">
            <v/>
          </cell>
          <cell r="F1651" t="str">
            <v/>
          </cell>
          <cell r="G1651">
            <v>0</v>
          </cell>
          <cell r="H1651">
            <v>0</v>
          </cell>
        </row>
        <row r="1653">
          <cell r="F1653" t="str">
            <v>Suma RD$:</v>
          </cell>
          <cell r="G1653">
            <v>18305.080000000002</v>
          </cell>
          <cell r="H1653">
            <v>101694.92</v>
          </cell>
        </row>
        <row r="1655">
          <cell r="D1655" t="str">
            <v/>
          </cell>
          <cell r="F1655" t="str">
            <v>Total Partida:</v>
          </cell>
          <cell r="G1655" t="str">
            <v>RD$ 120,000.00</v>
          </cell>
          <cell r="H1655" t="str">
            <v>/ ud</v>
          </cell>
        </row>
        <row r="1657">
          <cell r="A1657">
            <v>11.419999999999991</v>
          </cell>
          <cell r="B1657" t="str">
            <v xml:space="preserve">Letrero De Emergencia (Letrero 3D En Acrílico) </v>
          </cell>
          <cell r="G1657">
            <v>53.39</v>
          </cell>
          <cell r="H1657">
            <v>296.61</v>
          </cell>
        </row>
        <row r="1658">
          <cell r="A1658" t="str">
            <v>Code</v>
          </cell>
          <cell r="B1658" t="str">
            <v>Concepto</v>
          </cell>
          <cell r="C1658" t="str">
            <v>Cantidad</v>
          </cell>
          <cell r="D1658" t="str">
            <v>ud.</v>
          </cell>
          <cell r="E1658" t="str">
            <v>Rend.</v>
          </cell>
          <cell r="F1658" t="str">
            <v>P.U. + ITBIS
(RD$)</v>
          </cell>
          <cell r="G1658" t="str">
            <v>Total ITBIS
(RD$)</v>
          </cell>
          <cell r="H1658" t="str">
            <v>Subtotal
(RD$)</v>
          </cell>
        </row>
        <row r="1660">
          <cell r="B1660" t="str">
            <v>Mano de Obra</v>
          </cell>
          <cell r="G1660">
            <v>0</v>
          </cell>
          <cell r="H1660">
            <v>0</v>
          </cell>
        </row>
        <row r="1661">
          <cell r="D1661" t="str">
            <v/>
          </cell>
          <cell r="F1661" t="str">
            <v/>
          </cell>
          <cell r="G1661">
            <v>0</v>
          </cell>
          <cell r="H1661">
            <v>0</v>
          </cell>
        </row>
        <row r="1663">
          <cell r="B1663" t="str">
            <v>Materiales</v>
          </cell>
          <cell r="G1663">
            <v>53.39</v>
          </cell>
          <cell r="H1663">
            <v>296.61</v>
          </cell>
        </row>
        <row r="1664">
          <cell r="A1664" t="str">
            <v>M1302</v>
          </cell>
          <cell r="B1664" t="str">
            <v>Baños Hombres/Mujeres. Letrero en estireno (0.20 x 0.30) m</v>
          </cell>
          <cell r="C1664">
            <v>1</v>
          </cell>
          <cell r="D1664" t="str">
            <v>pa</v>
          </cell>
          <cell r="E1664">
            <v>1</v>
          </cell>
          <cell r="F1664">
            <v>350.00016949152541</v>
          </cell>
          <cell r="G1664">
            <v>53.39</v>
          </cell>
          <cell r="H1664">
            <v>296.61016949152543</v>
          </cell>
        </row>
        <row r="1666">
          <cell r="B1666" t="str">
            <v>Transporte, Equipos y Otros</v>
          </cell>
          <cell r="G1666">
            <v>0</v>
          </cell>
          <cell r="H1666">
            <v>0</v>
          </cell>
        </row>
        <row r="1667">
          <cell r="D1667" t="str">
            <v/>
          </cell>
          <cell r="F1667" t="str">
            <v/>
          </cell>
          <cell r="G1667">
            <v>0</v>
          </cell>
          <cell r="H1667">
            <v>0</v>
          </cell>
        </row>
        <row r="1669">
          <cell r="F1669" t="str">
            <v>Suma RD$:</v>
          </cell>
          <cell r="G1669">
            <v>53.39</v>
          </cell>
          <cell r="H1669">
            <v>296.61</v>
          </cell>
        </row>
        <row r="1671">
          <cell r="D1671" t="str">
            <v/>
          </cell>
          <cell r="F1671" t="str">
            <v>Total Partida:</v>
          </cell>
          <cell r="G1671" t="str">
            <v>RD$ 350.00</v>
          </cell>
          <cell r="H1671" t="str">
            <v>/ ud</v>
          </cell>
        </row>
        <row r="1673">
          <cell r="A1673">
            <v>11.429999999999991</v>
          </cell>
          <cell r="B1673" t="str">
            <v>Letrero En Estireno (0.30 M X 0.15 M) Para Las Diferentes Áreas.</v>
          </cell>
          <cell r="G1673">
            <v>48.81</v>
          </cell>
          <cell r="H1673">
            <v>271.19</v>
          </cell>
        </row>
        <row r="1674">
          <cell r="A1674" t="str">
            <v>Code</v>
          </cell>
          <cell r="B1674" t="str">
            <v>Concepto</v>
          </cell>
          <cell r="C1674" t="str">
            <v>Cantidad</v>
          </cell>
          <cell r="D1674" t="str">
            <v>ud.</v>
          </cell>
          <cell r="E1674" t="str">
            <v>Rend.</v>
          </cell>
          <cell r="F1674" t="str">
            <v>P.U. + ITBIS
(RD$)</v>
          </cell>
          <cell r="G1674" t="str">
            <v>Total ITBIS
(RD$)</v>
          </cell>
          <cell r="H1674" t="str">
            <v>Subtotal
(RD$)</v>
          </cell>
        </row>
        <row r="1676">
          <cell r="B1676" t="str">
            <v>Mano de Obra</v>
          </cell>
          <cell r="G1676">
            <v>0</v>
          </cell>
          <cell r="H1676">
            <v>0</v>
          </cell>
        </row>
        <row r="1677">
          <cell r="D1677" t="str">
            <v/>
          </cell>
          <cell r="F1677" t="str">
            <v/>
          </cell>
          <cell r="G1677">
            <v>0</v>
          </cell>
          <cell r="H1677">
            <v>0</v>
          </cell>
        </row>
        <row r="1679">
          <cell r="B1679" t="str">
            <v>Materiales</v>
          </cell>
          <cell r="G1679">
            <v>48.81</v>
          </cell>
          <cell r="H1679">
            <v>271.19</v>
          </cell>
        </row>
        <row r="1680">
          <cell r="A1680" t="str">
            <v>M1303</v>
          </cell>
          <cell r="B1680" t="str">
            <v>Letrero en estireno (0.30 m x 0.15 m) para las diferentes áreas.</v>
          </cell>
          <cell r="C1680">
            <v>1</v>
          </cell>
          <cell r="D1680" t="str">
            <v>pa</v>
          </cell>
          <cell r="E1680">
            <v>1</v>
          </cell>
          <cell r="F1680">
            <v>319.99644067796612</v>
          </cell>
          <cell r="G1680">
            <v>48.81</v>
          </cell>
          <cell r="H1680">
            <v>271.18644067796612</v>
          </cell>
        </row>
        <row r="1682">
          <cell r="B1682" t="str">
            <v>Transporte, Equipos y Otros</v>
          </cell>
          <cell r="G1682">
            <v>0</v>
          </cell>
          <cell r="H1682">
            <v>0</v>
          </cell>
        </row>
        <row r="1683">
          <cell r="D1683" t="str">
            <v/>
          </cell>
          <cell r="F1683" t="str">
            <v/>
          </cell>
          <cell r="G1683">
            <v>0</v>
          </cell>
          <cell r="H1683">
            <v>0</v>
          </cell>
        </row>
        <row r="1685">
          <cell r="F1685" t="str">
            <v>Suma RD$:</v>
          </cell>
          <cell r="G1685">
            <v>48.81</v>
          </cell>
          <cell r="H1685">
            <v>271.19</v>
          </cell>
        </row>
        <row r="1687">
          <cell r="D1687" t="str">
            <v/>
          </cell>
          <cell r="F1687" t="str">
            <v>Total Partida:</v>
          </cell>
          <cell r="G1687" t="str">
            <v>RD$ 320.00</v>
          </cell>
          <cell r="H1687" t="str">
            <v>/ ud</v>
          </cell>
        </row>
        <row r="1689">
          <cell r="A1689">
            <v>11.439999999999991</v>
          </cell>
          <cell r="B1689" t="str">
            <v>Diseño De Tarja En Aluminio Fundido, Tamaño 40X56Cm.</v>
          </cell>
          <cell r="G1689">
            <v>12966.1</v>
          </cell>
          <cell r="H1689">
            <v>72033.899999999994</v>
          </cell>
        </row>
        <row r="1690">
          <cell r="A1690" t="str">
            <v>Code</v>
          </cell>
          <cell r="B1690" t="str">
            <v>Concepto</v>
          </cell>
          <cell r="C1690" t="str">
            <v>Cantidad</v>
          </cell>
          <cell r="D1690" t="str">
            <v>ud.</v>
          </cell>
          <cell r="E1690" t="str">
            <v>Rend.</v>
          </cell>
          <cell r="F1690" t="str">
            <v>P.U. + ITBIS
(RD$)</v>
          </cell>
          <cell r="G1690" t="str">
            <v>Total ITBIS
(RD$)</v>
          </cell>
          <cell r="H1690" t="str">
            <v>Subtotal
(RD$)</v>
          </cell>
        </row>
        <row r="1692">
          <cell r="B1692" t="str">
            <v>Mano de Obra</v>
          </cell>
          <cell r="G1692">
            <v>0</v>
          </cell>
          <cell r="H1692">
            <v>0</v>
          </cell>
        </row>
        <row r="1693">
          <cell r="D1693" t="str">
            <v/>
          </cell>
          <cell r="F1693" t="str">
            <v/>
          </cell>
          <cell r="G1693">
            <v>0</v>
          </cell>
          <cell r="H1693">
            <v>0</v>
          </cell>
        </row>
        <row r="1695">
          <cell r="B1695" t="str">
            <v>Materiales</v>
          </cell>
          <cell r="G1695">
            <v>12966.1</v>
          </cell>
          <cell r="H1695">
            <v>72033.899999999994</v>
          </cell>
        </row>
        <row r="1696">
          <cell r="A1696" t="str">
            <v>M1304</v>
          </cell>
          <cell r="B1696" t="str">
            <v>Diseño de tarja en aluminio fundido, tamaño 40x56cm.</v>
          </cell>
          <cell r="C1696">
            <v>1</v>
          </cell>
          <cell r="D1696" t="str">
            <v>pa</v>
          </cell>
          <cell r="E1696">
            <v>1</v>
          </cell>
          <cell r="F1696">
            <v>84999.998305084751</v>
          </cell>
          <cell r="G1696">
            <v>12966.1</v>
          </cell>
          <cell r="H1696">
            <v>72033.898305084746</v>
          </cell>
        </row>
        <row r="1698">
          <cell r="B1698" t="str">
            <v>Transporte, Equipos y Otros</v>
          </cell>
          <cell r="G1698">
            <v>0</v>
          </cell>
          <cell r="H1698">
            <v>0</v>
          </cell>
        </row>
        <row r="1699">
          <cell r="D1699" t="str">
            <v/>
          </cell>
          <cell r="F1699" t="str">
            <v/>
          </cell>
          <cell r="G1699">
            <v>0</v>
          </cell>
          <cell r="H1699">
            <v>0</v>
          </cell>
        </row>
        <row r="1701">
          <cell r="F1701" t="str">
            <v>Suma RD$:</v>
          </cell>
          <cell r="G1701">
            <v>12966.1</v>
          </cell>
          <cell r="H1701">
            <v>72033.899999999994</v>
          </cell>
        </row>
        <row r="1703">
          <cell r="D1703" t="str">
            <v/>
          </cell>
          <cell r="F1703" t="str">
            <v>Total Partida:</v>
          </cell>
          <cell r="G1703" t="str">
            <v>RD$ 85,000.00</v>
          </cell>
          <cell r="H1703" t="str">
            <v>/ ud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19A91-5943-408A-B276-07AE1543F6ED}">
  <sheetPr>
    <tabColor rgb="FFFFC000"/>
    <pageSetUpPr fitToPage="1"/>
  </sheetPr>
  <dimension ref="A1:K291"/>
  <sheetViews>
    <sheetView tabSelected="1" view="pageBreakPreview" topLeftCell="A148" zoomScaleNormal="100" zoomScaleSheetLayoutView="100" workbookViewId="0">
      <selection activeCell="C291" sqref="C291:G291"/>
    </sheetView>
  </sheetViews>
  <sheetFormatPr baseColWidth="10" defaultColWidth="9.140625" defaultRowHeight="15.75" x14ac:dyDescent="0.25"/>
  <cols>
    <col min="1" max="1" width="11.140625" style="154" customWidth="1"/>
    <col min="2" max="2" width="71.42578125" style="154" customWidth="1"/>
    <col min="3" max="3" width="13.42578125" style="155" bestFit="1" customWidth="1"/>
    <col min="4" max="4" width="7.85546875" style="156" customWidth="1"/>
    <col min="5" max="5" width="16.140625" style="155" customWidth="1"/>
    <col min="6" max="6" width="18.28515625" style="155" customWidth="1"/>
    <col min="7" max="7" width="20.5703125" style="155" customWidth="1"/>
    <col min="8" max="8" width="14.5703125" style="3" bestFit="1" customWidth="1"/>
    <col min="9" max="9" width="15.5703125" style="2" bestFit="1" customWidth="1"/>
    <col min="10" max="10" width="9.140625" style="3"/>
    <col min="11" max="11" width="12.7109375" style="3" bestFit="1" customWidth="1"/>
    <col min="12" max="16384" width="9.140625" style="3"/>
  </cols>
  <sheetData>
    <row r="1" spans="1:8" s="2" customFormat="1" ht="34.5" customHeight="1" x14ac:dyDescent="0.35">
      <c r="A1" s="157" t="s">
        <v>236</v>
      </c>
      <c r="B1" s="157"/>
      <c r="C1" s="157"/>
      <c r="D1" s="157"/>
      <c r="E1" s="157"/>
      <c r="F1" s="157"/>
      <c r="G1" s="157"/>
      <c r="H1" s="1"/>
    </row>
    <row r="2" spans="1:8" s="2" customFormat="1" ht="25.5" customHeight="1" x14ac:dyDescent="0.3">
      <c r="A2" s="158"/>
      <c r="B2" s="158"/>
      <c r="C2" s="158"/>
      <c r="D2" s="158"/>
      <c r="E2" s="158"/>
      <c r="F2" s="158"/>
      <c r="G2" s="158"/>
      <c r="H2" s="3"/>
    </row>
    <row r="3" spans="1:8" s="2" customFormat="1" x14ac:dyDescent="0.25">
      <c r="A3" s="4"/>
      <c r="B3" s="4"/>
      <c r="C3" s="5"/>
      <c r="D3" s="5"/>
      <c r="E3" s="5"/>
      <c r="F3" s="5"/>
      <c r="G3" s="5"/>
      <c r="H3" s="3"/>
    </row>
    <row r="4" spans="1:8" s="2" customFormat="1" ht="48" customHeight="1" x14ac:dyDescent="0.25">
      <c r="A4" s="6"/>
      <c r="B4" s="159" t="s">
        <v>0</v>
      </c>
      <c r="C4" s="159"/>
      <c r="D4" s="159"/>
      <c r="E4" s="159"/>
      <c r="F4" s="159"/>
      <c r="G4" s="7"/>
      <c r="H4" s="3"/>
    </row>
    <row r="5" spans="1:8" s="2" customFormat="1" ht="16.5" thickBot="1" x14ac:dyDescent="0.3">
      <c r="A5" s="8"/>
      <c r="B5" s="9"/>
      <c r="C5" s="10"/>
      <c r="D5" s="11"/>
      <c r="E5" s="12"/>
      <c r="F5" s="13" t="s">
        <v>1</v>
      </c>
      <c r="G5" s="14">
        <v>46023</v>
      </c>
    </row>
    <row r="6" spans="1:8" s="2" customFormat="1" ht="25.5" customHeight="1" thickBot="1" x14ac:dyDescent="0.3">
      <c r="A6" s="15" t="s">
        <v>2</v>
      </c>
      <c r="B6" s="16" t="s">
        <v>3</v>
      </c>
      <c r="C6" s="17" t="s">
        <v>4</v>
      </c>
      <c r="D6" s="17" t="s">
        <v>5</v>
      </c>
      <c r="E6" s="18" t="s">
        <v>6</v>
      </c>
      <c r="F6" s="17" t="s">
        <v>7</v>
      </c>
      <c r="G6" s="19" t="s">
        <v>7</v>
      </c>
    </row>
    <row r="7" spans="1:8" s="2" customFormat="1" x14ac:dyDescent="0.25">
      <c r="A7" s="20">
        <v>1</v>
      </c>
      <c r="B7" s="21" t="s">
        <v>8</v>
      </c>
      <c r="C7" s="22"/>
      <c r="D7" s="23"/>
      <c r="E7" s="24"/>
      <c r="F7" s="25" t="s">
        <v>9</v>
      </c>
      <c r="G7" s="26" t="s">
        <v>9</v>
      </c>
    </row>
    <row r="8" spans="1:8" s="2" customFormat="1" x14ac:dyDescent="0.25">
      <c r="A8" s="27">
        <f>+A7+0.01</f>
        <v>1.01</v>
      </c>
      <c r="B8" s="28" t="s">
        <v>10</v>
      </c>
      <c r="C8" s="29">
        <v>1</v>
      </c>
      <c r="D8" s="30" t="s">
        <v>11</v>
      </c>
      <c r="E8" s="31">
        <v>0</v>
      </c>
      <c r="F8" s="29">
        <f>+C8*E8</f>
        <v>0</v>
      </c>
      <c r="G8" s="32" t="str">
        <f>IFERROR(ROUND(D8*F8,2),"")</f>
        <v/>
      </c>
    </row>
    <row r="9" spans="1:8" s="2" customFormat="1" ht="33.75" customHeight="1" x14ac:dyDescent="0.25">
      <c r="A9" s="27">
        <f>+A8+0.01</f>
        <v>1.02</v>
      </c>
      <c r="B9" s="28" t="s">
        <v>12</v>
      </c>
      <c r="C9" s="29">
        <v>1</v>
      </c>
      <c r="D9" s="30" t="s">
        <v>11</v>
      </c>
      <c r="E9" s="31">
        <v>0</v>
      </c>
      <c r="F9" s="29">
        <f t="shared" ref="F9:F10" si="0">+C9*E9</f>
        <v>0</v>
      </c>
      <c r="G9" s="32" t="str">
        <f>IFERROR(ROUND(D9*F9,2),"")</f>
        <v/>
      </c>
    </row>
    <row r="10" spans="1:8" s="2" customFormat="1" x14ac:dyDescent="0.25">
      <c r="A10" s="27">
        <f>+A9+0.01</f>
        <v>1.03</v>
      </c>
      <c r="B10" s="28" t="s">
        <v>13</v>
      </c>
      <c r="C10" s="29">
        <v>1</v>
      </c>
      <c r="D10" s="30" t="s">
        <v>11</v>
      </c>
      <c r="E10" s="31">
        <v>0</v>
      </c>
      <c r="F10" s="29">
        <f t="shared" si="0"/>
        <v>0</v>
      </c>
      <c r="G10" s="32" t="str">
        <f>IFERROR(ROUND(D10*F10,2),"")</f>
        <v/>
      </c>
    </row>
    <row r="11" spans="1:8" s="2" customFormat="1" x14ac:dyDescent="0.25">
      <c r="A11" s="27"/>
      <c r="B11" s="28"/>
      <c r="C11" s="29"/>
      <c r="D11" s="30"/>
      <c r="E11" s="31"/>
      <c r="F11" s="29"/>
      <c r="G11" s="33">
        <f>SUM(F8:F10)</f>
        <v>0</v>
      </c>
    </row>
    <row r="12" spans="1:8" s="2" customFormat="1" x14ac:dyDescent="0.25">
      <c r="A12" s="34">
        <v>2</v>
      </c>
      <c r="B12" s="35" t="s">
        <v>14</v>
      </c>
      <c r="C12" s="29"/>
      <c r="D12" s="30"/>
      <c r="E12" s="31"/>
      <c r="F12" s="36" t="s">
        <v>9</v>
      </c>
      <c r="G12" s="37" t="s">
        <v>9</v>
      </c>
    </row>
    <row r="13" spans="1:8" s="2" customFormat="1" x14ac:dyDescent="0.25">
      <c r="A13" s="27">
        <f>+A12+0.01</f>
        <v>2.0099999999999998</v>
      </c>
      <c r="B13" s="28" t="s">
        <v>15</v>
      </c>
      <c r="C13" s="29">
        <f>(64.9906+120.04+14.62+23.38)*0.12*0.6</f>
        <v>16.058203199999998</v>
      </c>
      <c r="D13" s="38" t="s">
        <v>16</v>
      </c>
      <c r="E13" s="31">
        <v>0</v>
      </c>
      <c r="F13" s="29">
        <f>+C13*E13</f>
        <v>0</v>
      </c>
      <c r="G13" s="32" t="str">
        <f>IFERROR(ROUND(D13*F13,2),"")</f>
        <v/>
      </c>
    </row>
    <row r="14" spans="1:8" s="2" customFormat="1" x14ac:dyDescent="0.25">
      <c r="A14" s="27">
        <f>+A13+0.01</f>
        <v>2.0199999999999996</v>
      </c>
      <c r="B14" s="28" t="s">
        <v>17</v>
      </c>
      <c r="C14" s="29">
        <f>(64.9906+120.04+14.62+23.38)*0.12*0.3</f>
        <v>8.0291015999999988</v>
      </c>
      <c r="D14" s="38" t="s">
        <v>16</v>
      </c>
      <c r="E14" s="31">
        <v>0</v>
      </c>
      <c r="F14" s="29">
        <f t="shared" ref="F14:F17" si="1">+C14*E14</f>
        <v>0</v>
      </c>
      <c r="G14" s="32" t="str">
        <f>IFERROR(ROUND(D14*F14,2),"")</f>
        <v/>
      </c>
    </row>
    <row r="15" spans="1:8" s="2" customFormat="1" ht="30" x14ac:dyDescent="0.25">
      <c r="A15" s="27">
        <f>+A14+0.01</f>
        <v>2.0299999999999994</v>
      </c>
      <c r="B15" s="28" t="s">
        <v>18</v>
      </c>
      <c r="C15" s="29">
        <v>14.62</v>
      </c>
      <c r="D15" s="38" t="s">
        <v>19</v>
      </c>
      <c r="E15" s="31">
        <v>0</v>
      </c>
      <c r="F15" s="29">
        <f t="shared" si="1"/>
        <v>0</v>
      </c>
      <c r="G15" s="32" t="str">
        <f>IFERROR(ROUND(D15*F15,2),"")</f>
        <v/>
      </c>
    </row>
    <row r="16" spans="1:8" s="2" customFormat="1" ht="30" x14ac:dyDescent="0.25">
      <c r="A16" s="27">
        <f>+A15+0.01</f>
        <v>2.0399999999999991</v>
      </c>
      <c r="B16" s="28" t="s">
        <v>20</v>
      </c>
      <c r="C16" s="29">
        <f>(64.9906+120.04)</f>
        <v>185.03059999999999</v>
      </c>
      <c r="D16" s="38" t="s">
        <v>19</v>
      </c>
      <c r="E16" s="31">
        <v>0</v>
      </c>
      <c r="F16" s="29">
        <f t="shared" si="1"/>
        <v>0</v>
      </c>
      <c r="G16" s="32" t="str">
        <f>IFERROR(ROUND(D16*F16,2),"")</f>
        <v/>
      </c>
    </row>
    <row r="17" spans="1:7" s="2" customFormat="1" x14ac:dyDescent="0.25">
      <c r="A17" s="27">
        <f>+A16+0.01</f>
        <v>2.0499999999999989</v>
      </c>
      <c r="B17" s="28" t="s">
        <v>21</v>
      </c>
      <c r="C17" s="29">
        <v>124.92</v>
      </c>
      <c r="D17" s="38" t="s">
        <v>22</v>
      </c>
      <c r="E17" s="31">
        <v>0</v>
      </c>
      <c r="F17" s="29">
        <f t="shared" si="1"/>
        <v>0</v>
      </c>
      <c r="G17" s="32" t="str">
        <f>IFERROR(ROUND(D17*F17,2),"")</f>
        <v/>
      </c>
    </row>
    <row r="18" spans="1:7" s="2" customFormat="1" x14ac:dyDescent="0.25">
      <c r="A18" s="27"/>
      <c r="B18" s="39"/>
      <c r="C18" s="29"/>
      <c r="D18" s="30"/>
      <c r="E18" s="31"/>
      <c r="F18" s="29"/>
      <c r="G18" s="33">
        <f>SUM(F13:F17)</f>
        <v>0</v>
      </c>
    </row>
    <row r="19" spans="1:7" s="2" customFormat="1" x14ac:dyDescent="0.25">
      <c r="A19" s="34">
        <f>+A12+1</f>
        <v>3</v>
      </c>
      <c r="B19" s="40" t="s">
        <v>23</v>
      </c>
      <c r="C19" s="29"/>
      <c r="D19" s="30"/>
      <c r="E19" s="31"/>
      <c r="F19" s="36" t="s">
        <v>9</v>
      </c>
      <c r="G19" s="37" t="s">
        <v>9</v>
      </c>
    </row>
    <row r="20" spans="1:7" s="2" customFormat="1" x14ac:dyDescent="0.25">
      <c r="A20" s="27">
        <f>+A19+0.01</f>
        <v>3.01</v>
      </c>
      <c r="B20" s="39" t="s">
        <v>24</v>
      </c>
      <c r="C20" s="29">
        <f>(7.8352*2*2.6-0.8*2.1*2)+(7.1*3-0.8*2.1)+(9*3-0.8*2.1)-4*0.6*0.6</f>
        <v>80.883039999999994</v>
      </c>
      <c r="D20" s="38" t="s">
        <v>19</v>
      </c>
      <c r="E20" s="31">
        <v>0</v>
      </c>
      <c r="F20" s="29">
        <f>+C20*E20</f>
        <v>0</v>
      </c>
      <c r="G20" s="32" t="str">
        <f>IFERROR(ROUND(D20*F20,2),"")</f>
        <v/>
      </c>
    </row>
    <row r="21" spans="1:7" s="2" customFormat="1" ht="30" x14ac:dyDescent="0.25">
      <c r="A21" s="27">
        <f>+A20+0.01</f>
        <v>3.0199999999999996</v>
      </c>
      <c r="B21" s="39" t="s">
        <v>25</v>
      </c>
      <c r="C21" s="29">
        <v>2.93</v>
      </c>
      <c r="D21" s="38" t="s">
        <v>19</v>
      </c>
      <c r="E21" s="31">
        <v>0</v>
      </c>
      <c r="F21" s="29">
        <f>+C21*E21</f>
        <v>0</v>
      </c>
      <c r="G21" s="32" t="s">
        <v>9</v>
      </c>
    </row>
    <row r="22" spans="1:7" s="2" customFormat="1" x14ac:dyDescent="0.25">
      <c r="A22" s="27"/>
      <c r="B22" s="39"/>
      <c r="C22" s="29"/>
      <c r="D22" s="30"/>
      <c r="E22" s="31"/>
      <c r="F22" s="29"/>
      <c r="G22" s="33">
        <f>SUM(F20:F21)</f>
        <v>0</v>
      </c>
    </row>
    <row r="23" spans="1:7" s="2" customFormat="1" x14ac:dyDescent="0.25">
      <c r="A23" s="34">
        <f>+A19+1</f>
        <v>4</v>
      </c>
      <c r="B23" s="40" t="s">
        <v>26</v>
      </c>
      <c r="C23" s="29"/>
      <c r="D23" s="30"/>
      <c r="E23" s="31"/>
      <c r="F23" s="36" t="s">
        <v>9</v>
      </c>
      <c r="G23" s="37" t="s">
        <v>9</v>
      </c>
    </row>
    <row r="24" spans="1:7" s="2" customFormat="1" x14ac:dyDescent="0.25">
      <c r="A24" s="27">
        <f>+A23+0.01</f>
        <v>4.01</v>
      </c>
      <c r="B24" s="39" t="s">
        <v>27</v>
      </c>
      <c r="C24" s="29">
        <v>178.28</v>
      </c>
      <c r="D24" s="38" t="s">
        <v>19</v>
      </c>
      <c r="E24" s="31">
        <v>0</v>
      </c>
      <c r="F24" s="29">
        <f>+C24*E24</f>
        <v>0</v>
      </c>
      <c r="G24" s="32" t="str">
        <f>IFERROR(ROUND(D24*F24,2),"")</f>
        <v/>
      </c>
    </row>
    <row r="25" spans="1:7" s="2" customFormat="1" x14ac:dyDescent="0.25">
      <c r="A25" s="27">
        <f>+A24+0.01</f>
        <v>4.0199999999999996</v>
      </c>
      <c r="B25" s="39" t="s">
        <v>28</v>
      </c>
      <c r="C25" s="29">
        <v>269.68899999999996</v>
      </c>
      <c r="D25" s="38" t="s">
        <v>19</v>
      </c>
      <c r="E25" s="31">
        <v>0</v>
      </c>
      <c r="F25" s="29">
        <f t="shared" ref="F25:F27" si="2">+C25*E25</f>
        <v>0</v>
      </c>
      <c r="G25" s="32" t="str">
        <f>IFERROR(ROUND(D25*F25,2),"")</f>
        <v/>
      </c>
    </row>
    <row r="26" spans="1:7" s="2" customFormat="1" x14ac:dyDescent="0.25">
      <c r="A26" s="27">
        <f>+A25+0.01</f>
        <v>4.0299999999999994</v>
      </c>
      <c r="B26" s="39" t="s">
        <v>29</v>
      </c>
      <c r="C26" s="29">
        <f>(64.9906+120.04+14.62+23.38)</f>
        <v>223.03059999999999</v>
      </c>
      <c r="D26" s="38" t="s">
        <v>19</v>
      </c>
      <c r="E26" s="31">
        <v>0</v>
      </c>
      <c r="F26" s="29">
        <f t="shared" si="2"/>
        <v>0</v>
      </c>
      <c r="G26" s="32" t="str">
        <f>IFERROR(ROUND(D26*F26,2),"")</f>
        <v/>
      </c>
    </row>
    <row r="27" spans="1:7" s="2" customFormat="1" x14ac:dyDescent="0.25">
      <c r="A27" s="27">
        <f>+A26+0.01</f>
        <v>4.0399999999999991</v>
      </c>
      <c r="B27" s="39" t="s">
        <v>30</v>
      </c>
      <c r="C27" s="29">
        <v>208.98</v>
      </c>
      <c r="D27" s="38" t="s">
        <v>19</v>
      </c>
      <c r="E27" s="31">
        <v>0</v>
      </c>
      <c r="F27" s="29">
        <f t="shared" si="2"/>
        <v>0</v>
      </c>
      <c r="G27" s="32" t="str">
        <f>IFERROR(ROUND(D27*F27,2),"")</f>
        <v/>
      </c>
    </row>
    <row r="28" spans="1:7" s="2" customFormat="1" x14ac:dyDescent="0.25">
      <c r="A28" s="27"/>
      <c r="B28" s="39"/>
      <c r="C28" s="29"/>
      <c r="D28" s="30"/>
      <c r="E28" s="31"/>
      <c r="F28" s="29"/>
      <c r="G28" s="33">
        <f>SUM(F24:F27)</f>
        <v>0</v>
      </c>
    </row>
    <row r="29" spans="1:7" s="2" customFormat="1" x14ac:dyDescent="0.25">
      <c r="A29" s="34">
        <f>+A23+1</f>
        <v>5</v>
      </c>
      <c r="B29" s="41" t="s">
        <v>31</v>
      </c>
      <c r="C29" s="29"/>
      <c r="D29" s="30"/>
      <c r="E29" s="31"/>
      <c r="F29" s="36" t="s">
        <v>9</v>
      </c>
      <c r="G29" s="37" t="s">
        <v>9</v>
      </c>
    </row>
    <row r="30" spans="1:7" s="2" customFormat="1" ht="45" x14ac:dyDescent="0.25">
      <c r="A30" s="27">
        <f t="shared" ref="A30:A39" si="3">+A29+0.01</f>
        <v>5.01</v>
      </c>
      <c r="B30" s="42" t="s">
        <v>32</v>
      </c>
      <c r="C30" s="29">
        <v>1</v>
      </c>
      <c r="D30" s="30" t="s">
        <v>5</v>
      </c>
      <c r="E30" s="31">
        <v>0</v>
      </c>
      <c r="F30" s="29">
        <f>+C30*E30</f>
        <v>0</v>
      </c>
      <c r="G30" s="32" t="str">
        <f t="shared" ref="G30:G36" si="4">IFERROR(ROUND(D30*F30,2),"")</f>
        <v/>
      </c>
    </row>
    <row r="31" spans="1:7" s="2" customFormat="1" ht="30" x14ac:dyDescent="0.25">
      <c r="A31" s="27">
        <f t="shared" si="3"/>
        <v>5.0199999999999996</v>
      </c>
      <c r="B31" s="42" t="s">
        <v>33</v>
      </c>
      <c r="C31" s="29">
        <f>1*2.1*2+0.9*2.1*1</f>
        <v>6.09</v>
      </c>
      <c r="D31" s="38" t="s">
        <v>19</v>
      </c>
      <c r="E31" s="31">
        <v>0</v>
      </c>
      <c r="F31" s="29">
        <f t="shared" ref="F31:F39" si="5">+C31*E31</f>
        <v>0</v>
      </c>
      <c r="G31" s="32" t="str">
        <f t="shared" si="4"/>
        <v/>
      </c>
    </row>
    <row r="32" spans="1:7" s="2" customFormat="1" x14ac:dyDescent="0.25">
      <c r="A32" s="27">
        <f t="shared" si="3"/>
        <v>5.0299999999999994</v>
      </c>
      <c r="B32" s="42" t="s">
        <v>34</v>
      </c>
      <c r="C32" s="29">
        <f>2*1.1*2.1</f>
        <v>4.620000000000001</v>
      </c>
      <c r="D32" s="38" t="s">
        <v>19</v>
      </c>
      <c r="E32" s="31">
        <v>0</v>
      </c>
      <c r="F32" s="29">
        <f t="shared" si="5"/>
        <v>0</v>
      </c>
      <c r="G32" s="32" t="str">
        <f t="shared" si="4"/>
        <v/>
      </c>
    </row>
    <row r="33" spans="1:10" ht="30" x14ac:dyDescent="0.25">
      <c r="A33" s="27">
        <f t="shared" si="3"/>
        <v>5.0399999999999991</v>
      </c>
      <c r="B33" s="42" t="s">
        <v>35</v>
      </c>
      <c r="C33" s="29">
        <v>14</v>
      </c>
      <c r="D33" s="43" t="s">
        <v>5</v>
      </c>
      <c r="E33" s="31">
        <v>0</v>
      </c>
      <c r="F33" s="29">
        <f t="shared" si="5"/>
        <v>0</v>
      </c>
      <c r="G33" s="32" t="str">
        <f t="shared" si="4"/>
        <v/>
      </c>
      <c r="H33" s="2"/>
    </row>
    <row r="34" spans="1:10" ht="30" x14ac:dyDescent="0.25">
      <c r="A34" s="27">
        <f t="shared" si="3"/>
        <v>5.0499999999999989</v>
      </c>
      <c r="B34" s="42" t="s">
        <v>36</v>
      </c>
      <c r="C34" s="29">
        <f>(4*0.6*0.6)*10.76</f>
        <v>15.494399999999999</v>
      </c>
      <c r="D34" s="30" t="s">
        <v>37</v>
      </c>
      <c r="E34" s="31">
        <v>0</v>
      </c>
      <c r="F34" s="29">
        <f t="shared" si="5"/>
        <v>0</v>
      </c>
      <c r="G34" s="32" t="str">
        <f t="shared" si="4"/>
        <v/>
      </c>
      <c r="H34" s="2"/>
    </row>
    <row r="35" spans="1:10" ht="30" x14ac:dyDescent="0.25">
      <c r="A35" s="27">
        <f t="shared" si="3"/>
        <v>5.0599999999999987</v>
      </c>
      <c r="B35" s="42" t="s">
        <v>38</v>
      </c>
      <c r="C35" s="29">
        <f>(2*1.8*1+1.56*1.2*2+1*1.2*12)*10.76</f>
        <v>233.96544</v>
      </c>
      <c r="D35" s="30" t="s">
        <v>37</v>
      </c>
      <c r="E35" s="31">
        <v>0</v>
      </c>
      <c r="F35" s="29">
        <f t="shared" si="5"/>
        <v>0</v>
      </c>
      <c r="G35" s="32" t="str">
        <f t="shared" si="4"/>
        <v/>
      </c>
      <c r="H35" s="2"/>
    </row>
    <row r="36" spans="1:10" s="44" customFormat="1" ht="45" x14ac:dyDescent="0.25">
      <c r="A36" s="27">
        <f t="shared" si="3"/>
        <v>5.0699999999999985</v>
      </c>
      <c r="B36" s="42" t="s">
        <v>39</v>
      </c>
      <c r="C36" s="29">
        <v>1</v>
      </c>
      <c r="D36" s="30" t="s">
        <v>5</v>
      </c>
      <c r="E36" s="31">
        <v>0</v>
      </c>
      <c r="F36" s="29">
        <f t="shared" si="5"/>
        <v>0</v>
      </c>
      <c r="G36" s="32" t="str">
        <f t="shared" si="4"/>
        <v/>
      </c>
      <c r="H36" s="2"/>
      <c r="I36" s="2"/>
      <c r="J36" s="3"/>
    </row>
    <row r="37" spans="1:10" s="44" customFormat="1" x14ac:dyDescent="0.25">
      <c r="A37" s="27">
        <f t="shared" si="3"/>
        <v>5.0799999999999983</v>
      </c>
      <c r="B37" s="42" t="s">
        <v>40</v>
      </c>
      <c r="C37" s="29">
        <v>11.94</v>
      </c>
      <c r="D37" s="30" t="s">
        <v>41</v>
      </c>
      <c r="E37" s="31">
        <v>0</v>
      </c>
      <c r="F37" s="29">
        <f t="shared" si="5"/>
        <v>0</v>
      </c>
      <c r="G37" s="45"/>
      <c r="H37" s="46"/>
      <c r="I37" s="2"/>
      <c r="J37" s="3"/>
    </row>
    <row r="38" spans="1:10" x14ac:dyDescent="0.25">
      <c r="A38" s="27">
        <f t="shared" si="3"/>
        <v>5.0899999999999981</v>
      </c>
      <c r="B38" s="42" t="s">
        <v>42</v>
      </c>
      <c r="C38" s="29">
        <v>16.399999999999999</v>
      </c>
      <c r="D38" s="30" t="s">
        <v>41</v>
      </c>
      <c r="E38" s="31">
        <v>0</v>
      </c>
      <c r="F38" s="29">
        <f t="shared" si="5"/>
        <v>0</v>
      </c>
      <c r="G38" s="45"/>
      <c r="H38" s="46"/>
    </row>
    <row r="39" spans="1:10" x14ac:dyDescent="0.25">
      <c r="A39" s="47">
        <f t="shared" si="3"/>
        <v>5.0999999999999979</v>
      </c>
      <c r="B39" s="42" t="s">
        <v>43</v>
      </c>
      <c r="C39" s="29">
        <v>39.47</v>
      </c>
      <c r="D39" s="30" t="s">
        <v>37</v>
      </c>
      <c r="E39" s="31">
        <v>0</v>
      </c>
      <c r="F39" s="29">
        <f t="shared" si="5"/>
        <v>0</v>
      </c>
      <c r="G39" s="32"/>
      <c r="H39" s="2"/>
    </row>
    <row r="40" spans="1:10" x14ac:dyDescent="0.25">
      <c r="A40" s="27"/>
      <c r="B40" s="48"/>
      <c r="C40" s="29"/>
      <c r="D40" s="30"/>
      <c r="E40" s="31"/>
      <c r="F40" s="29"/>
      <c r="G40" s="33">
        <f>SUM(F30:F39)</f>
        <v>0</v>
      </c>
      <c r="H40" s="2"/>
    </row>
    <row r="41" spans="1:10" x14ac:dyDescent="0.25">
      <c r="A41" s="34">
        <f>+A29+1</f>
        <v>6</v>
      </c>
      <c r="B41" s="40" t="s">
        <v>44</v>
      </c>
      <c r="C41" s="29"/>
      <c r="D41" s="30"/>
      <c r="E41" s="31"/>
      <c r="F41" s="36" t="s">
        <v>9</v>
      </c>
      <c r="G41" s="37" t="s">
        <v>9</v>
      </c>
      <c r="H41" s="2"/>
    </row>
    <row r="42" spans="1:10" x14ac:dyDescent="0.25">
      <c r="A42" s="27">
        <f t="shared" ref="A42:A54" si="6">+A41+0.01</f>
        <v>6.01</v>
      </c>
      <c r="B42" s="39" t="s">
        <v>45</v>
      </c>
      <c r="C42" s="29">
        <v>4</v>
      </c>
      <c r="D42" s="30" t="s">
        <v>5</v>
      </c>
      <c r="E42" s="31">
        <v>0</v>
      </c>
      <c r="F42" s="29">
        <f t="shared" ref="F42:F54" si="7">+C42*E42</f>
        <v>0</v>
      </c>
      <c r="G42" s="32" t="str">
        <f>IFERROR(ROUND(D42*F42,2),"")</f>
        <v/>
      </c>
      <c r="H42" s="2"/>
    </row>
    <row r="43" spans="1:10" x14ac:dyDescent="0.25">
      <c r="A43" s="27">
        <f t="shared" si="6"/>
        <v>6.02</v>
      </c>
      <c r="B43" s="39" t="s">
        <v>46</v>
      </c>
      <c r="C43" s="29">
        <v>4</v>
      </c>
      <c r="D43" s="30" t="s">
        <v>5</v>
      </c>
      <c r="E43" s="31">
        <v>0</v>
      </c>
      <c r="F43" s="29">
        <f t="shared" si="7"/>
        <v>0</v>
      </c>
      <c r="G43" s="32" t="str">
        <f t="shared" ref="G43:G54" si="8">IFERROR(ROUND(D43*F43,2),"")</f>
        <v/>
      </c>
      <c r="H43" s="2"/>
    </row>
    <row r="44" spans="1:10" x14ac:dyDescent="0.25">
      <c r="A44" s="27">
        <f t="shared" si="6"/>
        <v>6.0299999999999994</v>
      </c>
      <c r="B44" s="39" t="s">
        <v>47</v>
      </c>
      <c r="C44" s="29">
        <v>2</v>
      </c>
      <c r="D44" s="30" t="s">
        <v>5</v>
      </c>
      <c r="E44" s="31">
        <v>0</v>
      </c>
      <c r="F44" s="29">
        <f t="shared" si="7"/>
        <v>0</v>
      </c>
      <c r="G44" s="32" t="str">
        <f t="shared" si="8"/>
        <v/>
      </c>
      <c r="H44" s="2"/>
    </row>
    <row r="45" spans="1:10" ht="30" x14ac:dyDescent="0.25">
      <c r="A45" s="27">
        <f t="shared" si="6"/>
        <v>6.0399999999999991</v>
      </c>
      <c r="B45" s="39" t="s">
        <v>48</v>
      </c>
      <c r="C45" s="29">
        <v>1</v>
      </c>
      <c r="D45" s="30" t="s">
        <v>5</v>
      </c>
      <c r="E45" s="31">
        <v>0</v>
      </c>
      <c r="F45" s="29">
        <f t="shared" si="7"/>
        <v>0</v>
      </c>
      <c r="G45" s="32" t="str">
        <f t="shared" si="8"/>
        <v/>
      </c>
      <c r="H45" s="2"/>
    </row>
    <row r="46" spans="1:10" x14ac:dyDescent="0.25">
      <c r="A46" s="27">
        <f t="shared" si="6"/>
        <v>6.0499999999999989</v>
      </c>
      <c r="B46" s="39" t="s">
        <v>49</v>
      </c>
      <c r="C46" s="29">
        <v>4</v>
      </c>
      <c r="D46" s="30" t="s">
        <v>5</v>
      </c>
      <c r="E46" s="31">
        <v>0</v>
      </c>
      <c r="F46" s="29">
        <f t="shared" si="7"/>
        <v>0</v>
      </c>
      <c r="G46" s="32" t="str">
        <f t="shared" si="8"/>
        <v/>
      </c>
      <c r="H46" s="2"/>
    </row>
    <row r="47" spans="1:10" ht="75" x14ac:dyDescent="0.25">
      <c r="A47" s="27">
        <f t="shared" si="6"/>
        <v>6.0599999999999987</v>
      </c>
      <c r="B47" s="39" t="s">
        <v>50</v>
      </c>
      <c r="C47" s="29">
        <v>1</v>
      </c>
      <c r="D47" s="30" t="s">
        <v>5</v>
      </c>
      <c r="E47" s="31">
        <v>0</v>
      </c>
      <c r="F47" s="29">
        <f t="shared" si="7"/>
        <v>0</v>
      </c>
      <c r="G47" s="32" t="str">
        <f t="shared" si="8"/>
        <v/>
      </c>
      <c r="H47" s="2"/>
    </row>
    <row r="48" spans="1:10" ht="30" x14ac:dyDescent="0.25">
      <c r="A48" s="27">
        <f t="shared" si="6"/>
        <v>6.0699999999999985</v>
      </c>
      <c r="B48" s="39" t="s">
        <v>51</v>
      </c>
      <c r="C48" s="29">
        <v>1</v>
      </c>
      <c r="D48" s="30" t="s">
        <v>5</v>
      </c>
      <c r="E48" s="31">
        <v>0</v>
      </c>
      <c r="F48" s="29">
        <f t="shared" si="7"/>
        <v>0</v>
      </c>
      <c r="G48" s="32" t="str">
        <f t="shared" si="8"/>
        <v/>
      </c>
      <c r="H48" s="2"/>
    </row>
    <row r="49" spans="1:7" s="2" customFormat="1" x14ac:dyDescent="0.25">
      <c r="A49" s="27">
        <f t="shared" si="6"/>
        <v>6.0799999999999983</v>
      </c>
      <c r="B49" s="48" t="s">
        <v>52</v>
      </c>
      <c r="C49" s="29">
        <v>1</v>
      </c>
      <c r="D49" s="30" t="s">
        <v>5</v>
      </c>
      <c r="E49" s="31">
        <v>0</v>
      </c>
      <c r="F49" s="29">
        <f t="shared" si="7"/>
        <v>0</v>
      </c>
      <c r="G49" s="32" t="str">
        <f t="shared" si="8"/>
        <v/>
      </c>
    </row>
    <row r="50" spans="1:7" s="2" customFormat="1" ht="30" x14ac:dyDescent="0.25">
      <c r="A50" s="27">
        <f t="shared" si="6"/>
        <v>6.0899999999999981</v>
      </c>
      <c r="B50" s="48" t="s">
        <v>53</v>
      </c>
      <c r="C50" s="29">
        <v>1</v>
      </c>
      <c r="D50" s="30" t="s">
        <v>5</v>
      </c>
      <c r="E50" s="31">
        <v>0</v>
      </c>
      <c r="F50" s="29">
        <f t="shared" si="7"/>
        <v>0</v>
      </c>
      <c r="G50" s="32" t="str">
        <f t="shared" si="8"/>
        <v/>
      </c>
    </row>
    <row r="51" spans="1:7" s="2" customFormat="1" x14ac:dyDescent="0.25">
      <c r="A51" s="47">
        <f t="shared" si="6"/>
        <v>6.0999999999999979</v>
      </c>
      <c r="B51" s="48" t="s">
        <v>54</v>
      </c>
      <c r="C51" s="29">
        <v>4</v>
      </c>
      <c r="D51" s="30" t="s">
        <v>5</v>
      </c>
      <c r="E51" s="31">
        <v>0</v>
      </c>
      <c r="F51" s="29">
        <f t="shared" si="7"/>
        <v>0</v>
      </c>
      <c r="G51" s="32" t="str">
        <f t="shared" si="8"/>
        <v/>
      </c>
    </row>
    <row r="52" spans="1:7" s="2" customFormat="1" x14ac:dyDescent="0.25">
      <c r="A52" s="47">
        <f t="shared" si="6"/>
        <v>6.1099999999999977</v>
      </c>
      <c r="B52" s="48" t="s">
        <v>55</v>
      </c>
      <c r="C52" s="29">
        <v>1</v>
      </c>
      <c r="D52" s="30" t="s">
        <v>5</v>
      </c>
      <c r="E52" s="31">
        <v>0</v>
      </c>
      <c r="F52" s="29">
        <f t="shared" si="7"/>
        <v>0</v>
      </c>
      <c r="G52" s="32" t="str">
        <f t="shared" si="8"/>
        <v/>
      </c>
    </row>
    <row r="53" spans="1:7" s="2" customFormat="1" x14ac:dyDescent="0.25">
      <c r="A53" s="47">
        <f t="shared" si="6"/>
        <v>6.1199999999999974</v>
      </c>
      <c r="B53" s="48" t="s">
        <v>56</v>
      </c>
      <c r="C53" s="29">
        <v>1</v>
      </c>
      <c r="D53" s="30" t="s">
        <v>5</v>
      </c>
      <c r="E53" s="31">
        <v>0</v>
      </c>
      <c r="F53" s="29">
        <f t="shared" si="7"/>
        <v>0</v>
      </c>
      <c r="G53" s="32" t="str">
        <f t="shared" si="8"/>
        <v/>
      </c>
    </row>
    <row r="54" spans="1:7" s="2" customFormat="1" x14ac:dyDescent="0.25">
      <c r="A54" s="47">
        <f t="shared" si="6"/>
        <v>6.1299999999999972</v>
      </c>
      <c r="B54" s="48" t="s">
        <v>57</v>
      </c>
      <c r="C54" s="29">
        <v>1</v>
      </c>
      <c r="D54" s="30" t="s">
        <v>5</v>
      </c>
      <c r="E54" s="31">
        <v>0</v>
      </c>
      <c r="F54" s="29">
        <f t="shared" si="7"/>
        <v>0</v>
      </c>
      <c r="G54" s="32" t="str">
        <f t="shared" si="8"/>
        <v/>
      </c>
    </row>
    <row r="55" spans="1:7" s="2" customFormat="1" x14ac:dyDescent="0.25">
      <c r="A55" s="27"/>
      <c r="B55" s="48"/>
      <c r="C55" s="29"/>
      <c r="D55" s="30"/>
      <c r="E55" s="31"/>
      <c r="F55" s="29"/>
      <c r="G55" s="33">
        <f>SUM(F42:F54)</f>
        <v>0</v>
      </c>
    </row>
    <row r="56" spans="1:7" s="2" customFormat="1" x14ac:dyDescent="0.25">
      <c r="A56" s="34">
        <f>+A41+1</f>
        <v>7</v>
      </c>
      <c r="B56" s="35" t="s">
        <v>58</v>
      </c>
      <c r="C56" s="29"/>
      <c r="D56" s="30"/>
      <c r="E56" s="31"/>
      <c r="F56" s="36" t="s">
        <v>59</v>
      </c>
      <c r="G56" s="37" t="s">
        <v>9</v>
      </c>
    </row>
    <row r="57" spans="1:7" s="2" customFormat="1" x14ac:dyDescent="0.25">
      <c r="A57" s="27">
        <f t="shared" ref="A57:A69" si="9">+A56+0.01</f>
        <v>7.01</v>
      </c>
      <c r="B57" s="48" t="s">
        <v>60</v>
      </c>
      <c r="C57" s="29">
        <v>21</v>
      </c>
      <c r="D57" s="30" t="s">
        <v>5</v>
      </c>
      <c r="E57" s="31">
        <v>0</v>
      </c>
      <c r="F57" s="29">
        <f t="shared" ref="F57:F69" si="10">+C57*E57</f>
        <v>0</v>
      </c>
      <c r="G57" s="37"/>
    </row>
    <row r="58" spans="1:7" s="2" customFormat="1" x14ac:dyDescent="0.25">
      <c r="A58" s="27">
        <f t="shared" si="9"/>
        <v>7.02</v>
      </c>
      <c r="B58" s="48" t="s">
        <v>61</v>
      </c>
      <c r="C58" s="29">
        <v>16</v>
      </c>
      <c r="D58" s="30" t="s">
        <v>5</v>
      </c>
      <c r="E58" s="31">
        <v>0</v>
      </c>
      <c r="F58" s="29">
        <f t="shared" si="10"/>
        <v>0</v>
      </c>
      <c r="G58" s="32" t="str">
        <f t="shared" ref="G58:G64" si="11">IFERROR(ROUND(D58*F58,2),"")</f>
        <v/>
      </c>
    </row>
    <row r="59" spans="1:7" s="2" customFormat="1" x14ac:dyDescent="0.25">
      <c r="A59" s="27">
        <f t="shared" si="9"/>
        <v>7.0299999999999994</v>
      </c>
      <c r="B59" s="48" t="s">
        <v>62</v>
      </c>
      <c r="C59" s="29">
        <v>5</v>
      </c>
      <c r="D59" s="30" t="s">
        <v>5</v>
      </c>
      <c r="E59" s="31">
        <v>0</v>
      </c>
      <c r="F59" s="29">
        <f t="shared" si="10"/>
        <v>0</v>
      </c>
      <c r="G59" s="32" t="str">
        <f t="shared" si="11"/>
        <v/>
      </c>
    </row>
    <row r="60" spans="1:7" s="2" customFormat="1" x14ac:dyDescent="0.25">
      <c r="A60" s="27">
        <f t="shared" si="9"/>
        <v>7.0399999999999991</v>
      </c>
      <c r="B60" s="48" t="s">
        <v>63</v>
      </c>
      <c r="C60" s="29">
        <v>35</v>
      </c>
      <c r="D60" s="30" t="s">
        <v>5</v>
      </c>
      <c r="E60" s="31">
        <v>0</v>
      </c>
      <c r="F60" s="29">
        <f t="shared" si="10"/>
        <v>0</v>
      </c>
      <c r="G60" s="32" t="str">
        <f t="shared" si="11"/>
        <v/>
      </c>
    </row>
    <row r="61" spans="1:7" s="2" customFormat="1" x14ac:dyDescent="0.25">
      <c r="A61" s="27">
        <f t="shared" si="9"/>
        <v>7.0499999999999989</v>
      </c>
      <c r="B61" s="48" t="s">
        <v>64</v>
      </c>
      <c r="C61" s="29">
        <v>10</v>
      </c>
      <c r="D61" s="30" t="s">
        <v>5</v>
      </c>
      <c r="E61" s="31">
        <v>0</v>
      </c>
      <c r="F61" s="29">
        <f t="shared" si="10"/>
        <v>0</v>
      </c>
      <c r="G61" s="32" t="str">
        <f t="shared" si="11"/>
        <v/>
      </c>
    </row>
    <row r="62" spans="1:7" s="2" customFormat="1" x14ac:dyDescent="0.25">
      <c r="A62" s="27">
        <f t="shared" si="9"/>
        <v>7.0599999999999987</v>
      </c>
      <c r="B62" s="48" t="s">
        <v>65</v>
      </c>
      <c r="C62" s="29">
        <v>24</v>
      </c>
      <c r="D62" s="30" t="s">
        <v>5</v>
      </c>
      <c r="E62" s="31">
        <v>0</v>
      </c>
      <c r="F62" s="29">
        <f t="shared" si="10"/>
        <v>0</v>
      </c>
      <c r="G62" s="32" t="str">
        <f t="shared" si="11"/>
        <v/>
      </c>
    </row>
    <row r="63" spans="1:7" s="2" customFormat="1" x14ac:dyDescent="0.25">
      <c r="A63" s="27">
        <f t="shared" si="9"/>
        <v>7.0699999999999985</v>
      </c>
      <c r="B63" s="48" t="s">
        <v>66</v>
      </c>
      <c r="C63" s="29">
        <v>1</v>
      </c>
      <c r="D63" s="30" t="s">
        <v>5</v>
      </c>
      <c r="E63" s="31">
        <v>0</v>
      </c>
      <c r="F63" s="29">
        <f t="shared" si="10"/>
        <v>0</v>
      </c>
      <c r="G63" s="32" t="str">
        <f t="shared" si="11"/>
        <v/>
      </c>
    </row>
    <row r="64" spans="1:7" s="2" customFormat="1" x14ac:dyDescent="0.25">
      <c r="A64" s="27">
        <f t="shared" si="9"/>
        <v>7.0799999999999983</v>
      </c>
      <c r="B64" s="48" t="s">
        <v>67</v>
      </c>
      <c r="C64" s="29">
        <v>1</v>
      </c>
      <c r="D64" s="30" t="s">
        <v>5</v>
      </c>
      <c r="E64" s="31">
        <v>0</v>
      </c>
      <c r="F64" s="29">
        <f t="shared" si="10"/>
        <v>0</v>
      </c>
      <c r="G64" s="32" t="str">
        <f t="shared" si="11"/>
        <v/>
      </c>
    </row>
    <row r="65" spans="1:7" s="2" customFormat="1" ht="30" x14ac:dyDescent="0.25">
      <c r="A65" s="27">
        <f t="shared" si="9"/>
        <v>7.0899999999999981</v>
      </c>
      <c r="B65" s="48" t="s">
        <v>68</v>
      </c>
      <c r="C65" s="29">
        <v>75</v>
      </c>
      <c r="D65" s="30" t="s">
        <v>69</v>
      </c>
      <c r="E65" s="31">
        <v>0</v>
      </c>
      <c r="F65" s="29">
        <f t="shared" si="10"/>
        <v>0</v>
      </c>
      <c r="G65" s="32"/>
    </row>
    <row r="66" spans="1:7" s="2" customFormat="1" x14ac:dyDescent="0.25">
      <c r="A66" s="47">
        <f t="shared" si="9"/>
        <v>7.0999999999999979</v>
      </c>
      <c r="B66" s="48" t="s">
        <v>70</v>
      </c>
      <c r="C66" s="29">
        <v>1</v>
      </c>
      <c r="D66" s="30" t="s">
        <v>5</v>
      </c>
      <c r="E66" s="31">
        <v>0</v>
      </c>
      <c r="F66" s="29">
        <f t="shared" si="10"/>
        <v>0</v>
      </c>
      <c r="G66" s="32" t="str">
        <f>IFERROR(ROUND(D66*F66,2),"")</f>
        <v/>
      </c>
    </row>
    <row r="67" spans="1:7" s="2" customFormat="1" x14ac:dyDescent="0.25">
      <c r="A67" s="27">
        <f t="shared" si="9"/>
        <v>7.1099999999999977</v>
      </c>
      <c r="B67" s="48" t="s">
        <v>71</v>
      </c>
      <c r="C67" s="29">
        <v>10</v>
      </c>
      <c r="D67" s="30" t="s">
        <v>5</v>
      </c>
      <c r="E67" s="31">
        <v>0</v>
      </c>
      <c r="F67" s="29">
        <f t="shared" si="10"/>
        <v>0</v>
      </c>
      <c r="G67" s="32" t="str">
        <f>IFERROR(ROUND(D67*F67,2),"")</f>
        <v/>
      </c>
    </row>
    <row r="68" spans="1:7" s="2" customFormat="1" x14ac:dyDescent="0.25">
      <c r="A68" s="27">
        <f t="shared" si="9"/>
        <v>7.1199999999999974</v>
      </c>
      <c r="B68" s="48" t="s">
        <v>72</v>
      </c>
      <c r="C68" s="29">
        <v>2</v>
      </c>
      <c r="D68" s="30" t="s">
        <v>5</v>
      </c>
      <c r="E68" s="31">
        <v>0</v>
      </c>
      <c r="F68" s="29">
        <f t="shared" si="10"/>
        <v>0</v>
      </c>
      <c r="G68" s="32" t="str">
        <f>IFERROR(ROUND(D68*F68,2),"")</f>
        <v/>
      </c>
    </row>
    <row r="69" spans="1:7" s="2" customFormat="1" ht="45" x14ac:dyDescent="0.25">
      <c r="A69" s="27">
        <f t="shared" si="9"/>
        <v>7.1299999999999972</v>
      </c>
      <c r="B69" s="48" t="s">
        <v>73</v>
      </c>
      <c r="C69" s="29">
        <v>1</v>
      </c>
      <c r="D69" s="30" t="s">
        <v>5</v>
      </c>
      <c r="E69" s="31">
        <v>0</v>
      </c>
      <c r="F69" s="29">
        <f t="shared" si="10"/>
        <v>0</v>
      </c>
      <c r="G69" s="32" t="str">
        <f>IFERROR(ROUND(D69*F69,2),"")</f>
        <v/>
      </c>
    </row>
    <row r="70" spans="1:7" s="2" customFormat="1" x14ac:dyDescent="0.25">
      <c r="A70" s="49"/>
      <c r="B70" s="48"/>
      <c r="C70" s="29"/>
      <c r="D70" s="30"/>
      <c r="E70" s="31"/>
      <c r="F70" s="29"/>
      <c r="G70" s="33">
        <f>SUM(F57:F69)</f>
        <v>0</v>
      </c>
    </row>
    <row r="71" spans="1:7" s="2" customFormat="1" x14ac:dyDescent="0.25">
      <c r="A71" s="34">
        <f>+A56+1</f>
        <v>8</v>
      </c>
      <c r="B71" s="35" t="s">
        <v>74</v>
      </c>
      <c r="C71" s="29"/>
      <c r="D71" s="30"/>
      <c r="E71" s="31"/>
      <c r="F71" s="36" t="s">
        <v>9</v>
      </c>
      <c r="G71" s="37" t="s">
        <v>9</v>
      </c>
    </row>
    <row r="72" spans="1:7" s="2" customFormat="1" ht="30" x14ac:dyDescent="0.25">
      <c r="A72" s="27">
        <f>+A71+0.01</f>
        <v>8.01</v>
      </c>
      <c r="B72" s="48" t="s">
        <v>75</v>
      </c>
      <c r="C72" s="29">
        <v>7</v>
      </c>
      <c r="D72" s="30" t="s">
        <v>5</v>
      </c>
      <c r="E72" s="31">
        <v>0</v>
      </c>
      <c r="F72" s="29">
        <f>+C72*E72</f>
        <v>0</v>
      </c>
      <c r="G72" s="32" t="str">
        <f>IFERROR(ROUND(D72*F72,2),"")</f>
        <v/>
      </c>
    </row>
    <row r="73" spans="1:7" s="2" customFormat="1" ht="30" x14ac:dyDescent="0.25">
      <c r="A73" s="27">
        <f>+A72+0.01</f>
        <v>8.02</v>
      </c>
      <c r="B73" s="48" t="s">
        <v>76</v>
      </c>
      <c r="C73" s="29">
        <v>3</v>
      </c>
      <c r="D73" s="30" t="s">
        <v>5</v>
      </c>
      <c r="E73" s="31">
        <v>0</v>
      </c>
      <c r="F73" s="29">
        <f>+C73*E73</f>
        <v>0</v>
      </c>
      <c r="G73" s="32" t="str">
        <f>IFERROR(ROUND(D73*F73,2),"")</f>
        <v/>
      </c>
    </row>
    <row r="74" spans="1:7" s="2" customFormat="1" x14ac:dyDescent="0.25">
      <c r="A74" s="27"/>
      <c r="B74" s="48"/>
      <c r="C74" s="29"/>
      <c r="D74" s="50"/>
      <c r="E74" s="31"/>
      <c r="F74" s="29"/>
      <c r="G74" s="33">
        <f>SUM(F71:F73)</f>
        <v>0</v>
      </c>
    </row>
    <row r="75" spans="1:7" s="2" customFormat="1" x14ac:dyDescent="0.25">
      <c r="A75" s="34">
        <f>+A71+1</f>
        <v>9</v>
      </c>
      <c r="B75" s="51" t="s">
        <v>77</v>
      </c>
      <c r="C75" s="29"/>
      <c r="D75" s="30"/>
      <c r="E75" s="31"/>
      <c r="F75" s="36" t="s">
        <v>9</v>
      </c>
      <c r="G75" s="37" t="s">
        <v>9</v>
      </c>
    </row>
    <row r="76" spans="1:7" s="2" customFormat="1" x14ac:dyDescent="0.25">
      <c r="A76" s="34" t="s">
        <v>9</v>
      </c>
      <c r="B76" s="51" t="s">
        <v>78</v>
      </c>
      <c r="C76" s="29"/>
      <c r="D76" s="30"/>
      <c r="E76" s="31" t="str">
        <f>IFERROR(VLOOKUP(A76,[119]APUPRES!A:H,7,FALSE)+VLOOKUP(A76,[119]APUPRES!A:H,8,FALSE),"")</f>
        <v/>
      </c>
      <c r="F76" s="36" t="s">
        <v>9</v>
      </c>
      <c r="G76" s="37" t="s">
        <v>9</v>
      </c>
    </row>
    <row r="77" spans="1:7" s="2" customFormat="1" ht="30" x14ac:dyDescent="0.25">
      <c r="A77" s="47">
        <f>+A75+0.01</f>
        <v>9.01</v>
      </c>
      <c r="B77" s="48" t="s">
        <v>79</v>
      </c>
      <c r="C77" s="29">
        <v>1</v>
      </c>
      <c r="D77" s="30" t="s">
        <v>5</v>
      </c>
      <c r="E77" s="31">
        <v>0</v>
      </c>
      <c r="F77" s="29">
        <f t="shared" ref="F77:F82" si="12">+C77*E77</f>
        <v>0</v>
      </c>
      <c r="G77" s="32" t="str">
        <f t="shared" ref="G77:G130" si="13">IFERROR(ROUND(D77*F77,2),"")</f>
        <v/>
      </c>
    </row>
    <row r="78" spans="1:7" s="2" customFormat="1" x14ac:dyDescent="0.25">
      <c r="A78" s="47">
        <f>+A77+0.01</f>
        <v>9.02</v>
      </c>
      <c r="B78" s="48" t="s">
        <v>80</v>
      </c>
      <c r="C78" s="29">
        <v>1</v>
      </c>
      <c r="D78" s="30" t="s">
        <v>5</v>
      </c>
      <c r="E78" s="31">
        <v>0</v>
      </c>
      <c r="F78" s="29">
        <f t="shared" si="12"/>
        <v>0</v>
      </c>
      <c r="G78" s="32" t="str">
        <f>IFERROR(ROUND(D78*F78,2),"")</f>
        <v/>
      </c>
    </row>
    <row r="79" spans="1:7" s="2" customFormat="1" ht="30" x14ac:dyDescent="0.25">
      <c r="A79" s="47">
        <f>+A77+0.01</f>
        <v>9.02</v>
      </c>
      <c r="B79" s="48" t="s">
        <v>81</v>
      </c>
      <c r="C79" s="29">
        <v>1</v>
      </c>
      <c r="D79" s="30" t="s">
        <v>5</v>
      </c>
      <c r="E79" s="31">
        <v>0</v>
      </c>
      <c r="F79" s="29">
        <f t="shared" si="12"/>
        <v>0</v>
      </c>
      <c r="G79" s="32" t="str">
        <f t="shared" si="13"/>
        <v/>
      </c>
    </row>
    <row r="80" spans="1:7" s="2" customFormat="1" ht="30" x14ac:dyDescent="0.25">
      <c r="A80" s="47">
        <f>+A79+0.01</f>
        <v>9.0299999999999994</v>
      </c>
      <c r="B80" s="48" t="s">
        <v>82</v>
      </c>
      <c r="C80" s="29">
        <v>8</v>
      </c>
      <c r="D80" s="30" t="s">
        <v>5</v>
      </c>
      <c r="E80" s="31">
        <v>0</v>
      </c>
      <c r="F80" s="29">
        <f t="shared" si="12"/>
        <v>0</v>
      </c>
      <c r="G80" s="32" t="str">
        <f t="shared" si="13"/>
        <v/>
      </c>
    </row>
    <row r="81" spans="1:11" x14ac:dyDescent="0.25">
      <c r="A81" s="47">
        <f>+A80+0.01</f>
        <v>9.0399999999999991</v>
      </c>
      <c r="B81" s="48" t="s">
        <v>83</v>
      </c>
      <c r="C81" s="29">
        <v>1</v>
      </c>
      <c r="D81" s="30" t="s">
        <v>5</v>
      </c>
      <c r="E81" s="31">
        <v>0</v>
      </c>
      <c r="F81" s="29">
        <f t="shared" si="12"/>
        <v>0</v>
      </c>
      <c r="G81" s="32" t="str">
        <f t="shared" si="13"/>
        <v/>
      </c>
      <c r="H81" s="2"/>
    </row>
    <row r="82" spans="1:11" ht="36" customHeight="1" x14ac:dyDescent="0.25">
      <c r="A82" s="47">
        <f>+A81+0.01</f>
        <v>9.0499999999999989</v>
      </c>
      <c r="B82" s="48" t="s">
        <v>84</v>
      </c>
      <c r="C82" s="29">
        <v>1</v>
      </c>
      <c r="D82" s="30" t="s">
        <v>5</v>
      </c>
      <c r="E82" s="31">
        <v>0</v>
      </c>
      <c r="F82" s="29">
        <f t="shared" si="12"/>
        <v>0</v>
      </c>
      <c r="G82" s="32" t="str">
        <f t="shared" si="13"/>
        <v/>
      </c>
      <c r="H82" s="2"/>
      <c r="K82" s="52"/>
    </row>
    <row r="83" spans="1:11" x14ac:dyDescent="0.25">
      <c r="A83" s="27"/>
      <c r="B83" s="48"/>
      <c r="C83" s="29"/>
      <c r="D83" s="30"/>
      <c r="E83" s="31"/>
      <c r="F83" s="29"/>
      <c r="G83" s="33">
        <f>SUM(F77:F83)</f>
        <v>0</v>
      </c>
      <c r="H83" s="2"/>
      <c r="K83" s="52"/>
    </row>
    <row r="84" spans="1:11" x14ac:dyDescent="0.25">
      <c r="A84" s="34" t="s">
        <v>9</v>
      </c>
      <c r="B84" s="51" t="s">
        <v>85</v>
      </c>
      <c r="C84" s="29"/>
      <c r="D84" s="30"/>
      <c r="E84" s="31" t="str">
        <f>IFERROR(VLOOKUP(A84,[119]APUPRES!A:H,7,FALSE)+VLOOKUP(A84,[119]APUPRES!A:H,8,FALSE),"")</f>
        <v/>
      </c>
      <c r="F84" s="36" t="s">
        <v>9</v>
      </c>
      <c r="G84" s="37" t="s">
        <v>9</v>
      </c>
      <c r="H84" s="2"/>
      <c r="K84" s="52"/>
    </row>
    <row r="85" spans="1:11" ht="30" x14ac:dyDescent="0.25">
      <c r="A85" s="47">
        <f>+A82+0.01</f>
        <v>9.0599999999999987</v>
      </c>
      <c r="B85" s="48" t="s">
        <v>79</v>
      </c>
      <c r="C85" s="29">
        <v>3</v>
      </c>
      <c r="D85" s="30" t="s">
        <v>5</v>
      </c>
      <c r="E85" s="31">
        <v>0</v>
      </c>
      <c r="F85" s="29">
        <f t="shared" ref="F85:F93" si="14">+C85*E85</f>
        <v>0</v>
      </c>
      <c r="G85" s="32" t="str">
        <f t="shared" si="13"/>
        <v/>
      </c>
      <c r="H85" s="2"/>
      <c r="K85" s="52"/>
    </row>
    <row r="86" spans="1:11" x14ac:dyDescent="0.25">
      <c r="A86" s="47">
        <f t="shared" ref="A86:A93" si="15">+A85+0.01</f>
        <v>9.0699999999999985</v>
      </c>
      <c r="B86" s="48" t="s">
        <v>86</v>
      </c>
      <c r="C86" s="29">
        <v>3</v>
      </c>
      <c r="D86" s="30" t="s">
        <v>5</v>
      </c>
      <c r="E86" s="31">
        <v>0</v>
      </c>
      <c r="F86" s="29">
        <f t="shared" si="14"/>
        <v>0</v>
      </c>
      <c r="G86" s="32" t="str">
        <f t="shared" si="13"/>
        <v/>
      </c>
      <c r="H86" s="2"/>
    </row>
    <row r="87" spans="1:11" x14ac:dyDescent="0.25">
      <c r="A87" s="47">
        <f t="shared" si="15"/>
        <v>9.0799999999999983</v>
      </c>
      <c r="B87" s="48" t="s">
        <v>87</v>
      </c>
      <c r="C87" s="29">
        <v>3</v>
      </c>
      <c r="D87" s="30" t="s">
        <v>5</v>
      </c>
      <c r="E87" s="31">
        <v>0</v>
      </c>
      <c r="F87" s="29">
        <f t="shared" si="14"/>
        <v>0</v>
      </c>
      <c r="G87" s="32" t="str">
        <f t="shared" si="13"/>
        <v/>
      </c>
      <c r="H87" s="2"/>
    </row>
    <row r="88" spans="1:11" ht="30" x14ac:dyDescent="0.25">
      <c r="A88" s="47">
        <f t="shared" si="15"/>
        <v>9.0899999999999981</v>
      </c>
      <c r="B88" s="48" t="s">
        <v>88</v>
      </c>
      <c r="C88" s="29">
        <v>3</v>
      </c>
      <c r="D88" s="30" t="s">
        <v>5</v>
      </c>
      <c r="E88" s="31">
        <v>0</v>
      </c>
      <c r="F88" s="29">
        <f t="shared" si="14"/>
        <v>0</v>
      </c>
      <c r="G88" s="32" t="str">
        <f t="shared" si="13"/>
        <v/>
      </c>
      <c r="H88" s="2"/>
    </row>
    <row r="89" spans="1:11" ht="30" x14ac:dyDescent="0.25">
      <c r="A89" s="47">
        <f t="shared" si="15"/>
        <v>9.0999999999999979</v>
      </c>
      <c r="B89" s="48" t="s">
        <v>89</v>
      </c>
      <c r="C89" s="29">
        <v>6</v>
      </c>
      <c r="D89" s="30" t="s">
        <v>5</v>
      </c>
      <c r="E89" s="31">
        <v>0</v>
      </c>
      <c r="F89" s="29">
        <f t="shared" si="14"/>
        <v>0</v>
      </c>
      <c r="G89" s="32" t="str">
        <f t="shared" si="13"/>
        <v/>
      </c>
      <c r="H89" s="2"/>
    </row>
    <row r="90" spans="1:11" ht="45" x14ac:dyDescent="0.25">
      <c r="A90" s="47">
        <f t="shared" si="15"/>
        <v>9.1099999999999977</v>
      </c>
      <c r="B90" s="48" t="s">
        <v>90</v>
      </c>
      <c r="C90" s="29">
        <v>3</v>
      </c>
      <c r="D90" s="30" t="s">
        <v>5</v>
      </c>
      <c r="E90" s="31">
        <v>0</v>
      </c>
      <c r="F90" s="29">
        <f t="shared" si="14"/>
        <v>0</v>
      </c>
      <c r="G90" s="32" t="str">
        <f t="shared" si="13"/>
        <v/>
      </c>
      <c r="H90" s="2"/>
    </row>
    <row r="91" spans="1:11" ht="30" x14ac:dyDescent="0.25">
      <c r="A91" s="47">
        <f t="shared" si="15"/>
        <v>9.1199999999999974</v>
      </c>
      <c r="B91" s="48" t="s">
        <v>91</v>
      </c>
      <c r="C91" s="29">
        <v>3</v>
      </c>
      <c r="D91" s="30" t="s">
        <v>5</v>
      </c>
      <c r="E91" s="31">
        <v>0</v>
      </c>
      <c r="F91" s="29">
        <f t="shared" si="14"/>
        <v>0</v>
      </c>
      <c r="G91" s="32" t="str">
        <f t="shared" si="13"/>
        <v/>
      </c>
      <c r="H91" s="2"/>
    </row>
    <row r="92" spans="1:11" x14ac:dyDescent="0.25">
      <c r="A92" s="47">
        <f t="shared" si="15"/>
        <v>9.1299999999999972</v>
      </c>
      <c r="B92" s="48" t="s">
        <v>92</v>
      </c>
      <c r="C92" s="29">
        <v>3</v>
      </c>
      <c r="D92" s="30" t="s">
        <v>5</v>
      </c>
      <c r="E92" s="31">
        <v>0</v>
      </c>
      <c r="F92" s="29">
        <f t="shared" si="14"/>
        <v>0</v>
      </c>
      <c r="G92" s="32" t="str">
        <f t="shared" si="13"/>
        <v/>
      </c>
      <c r="H92" s="2"/>
    </row>
    <row r="93" spans="1:11" ht="30" x14ac:dyDescent="0.25">
      <c r="A93" s="47">
        <f t="shared" si="15"/>
        <v>9.139999999999997</v>
      </c>
      <c r="B93" s="48" t="s">
        <v>93</v>
      </c>
      <c r="C93" s="29">
        <v>3</v>
      </c>
      <c r="D93" s="30" t="s">
        <v>5</v>
      </c>
      <c r="E93" s="31">
        <v>0</v>
      </c>
      <c r="F93" s="29">
        <f t="shared" si="14"/>
        <v>0</v>
      </c>
      <c r="G93" s="32" t="str">
        <f t="shared" si="13"/>
        <v/>
      </c>
      <c r="H93" s="2"/>
    </row>
    <row r="94" spans="1:11" x14ac:dyDescent="0.25">
      <c r="A94" s="27"/>
      <c r="B94" s="48"/>
      <c r="C94" s="29"/>
      <c r="D94" s="30"/>
      <c r="E94" s="31"/>
      <c r="F94" s="29"/>
      <c r="G94" s="33">
        <f>SUM(F85:F93)</f>
        <v>0</v>
      </c>
      <c r="H94" s="2"/>
    </row>
    <row r="95" spans="1:11" x14ac:dyDescent="0.25">
      <c r="A95" s="34" t="s">
        <v>9</v>
      </c>
      <c r="B95" s="51" t="s">
        <v>94</v>
      </c>
      <c r="C95" s="29"/>
      <c r="D95" s="30"/>
      <c r="E95" s="31"/>
      <c r="F95" s="36" t="s">
        <v>9</v>
      </c>
      <c r="G95" s="37" t="s">
        <v>9</v>
      </c>
      <c r="H95" s="2"/>
    </row>
    <row r="96" spans="1:11" ht="30" x14ac:dyDescent="0.25">
      <c r="A96" s="47">
        <f>+A93+0.01</f>
        <v>9.1499999999999968</v>
      </c>
      <c r="B96" s="48" t="s">
        <v>79</v>
      </c>
      <c r="C96" s="29">
        <v>1</v>
      </c>
      <c r="D96" s="30" t="s">
        <v>5</v>
      </c>
      <c r="E96" s="31">
        <v>0</v>
      </c>
      <c r="F96" s="29">
        <f>+C96*E96</f>
        <v>0</v>
      </c>
      <c r="G96" s="32" t="str">
        <f t="shared" si="13"/>
        <v/>
      </c>
      <c r="H96" s="2"/>
    </row>
    <row r="97" spans="1:7" s="2" customFormat="1" ht="30" x14ac:dyDescent="0.25">
      <c r="A97" s="47">
        <f>+A96+0.01</f>
        <v>9.1599999999999966</v>
      </c>
      <c r="B97" s="48" t="s">
        <v>81</v>
      </c>
      <c r="C97" s="29">
        <v>1</v>
      </c>
      <c r="D97" s="30" t="s">
        <v>5</v>
      </c>
      <c r="E97" s="31">
        <v>0</v>
      </c>
      <c r="F97" s="29">
        <f t="shared" ref="F97:F99" si="16">+C97*E97</f>
        <v>0</v>
      </c>
      <c r="G97" s="32" t="str">
        <f t="shared" si="13"/>
        <v/>
      </c>
    </row>
    <row r="98" spans="1:7" s="2" customFormat="1" ht="30" x14ac:dyDescent="0.25">
      <c r="A98" s="47">
        <f>A97+0.01</f>
        <v>9.1699999999999964</v>
      </c>
      <c r="B98" s="48" t="s">
        <v>95</v>
      </c>
      <c r="C98" s="29">
        <v>1</v>
      </c>
      <c r="D98" s="30" t="s">
        <v>5</v>
      </c>
      <c r="E98" s="31">
        <v>0</v>
      </c>
      <c r="F98" s="29">
        <f t="shared" si="16"/>
        <v>0</v>
      </c>
      <c r="G98" s="32" t="str">
        <f t="shared" si="13"/>
        <v/>
      </c>
    </row>
    <row r="99" spans="1:7" s="2" customFormat="1" x14ac:dyDescent="0.25">
      <c r="A99" s="47">
        <f>+A98+0.01</f>
        <v>9.1799999999999962</v>
      </c>
      <c r="B99" s="48" t="s">
        <v>96</v>
      </c>
      <c r="C99" s="29">
        <v>3</v>
      </c>
      <c r="D99" s="30" t="s">
        <v>5</v>
      </c>
      <c r="E99" s="31">
        <v>0</v>
      </c>
      <c r="F99" s="29">
        <f t="shared" si="16"/>
        <v>0</v>
      </c>
      <c r="G99" s="32" t="str">
        <f t="shared" si="13"/>
        <v/>
      </c>
    </row>
    <row r="100" spans="1:7" s="2" customFormat="1" x14ac:dyDescent="0.25">
      <c r="A100" s="47"/>
      <c r="B100" s="48"/>
      <c r="C100" s="29"/>
      <c r="D100" s="30"/>
      <c r="E100" s="31"/>
      <c r="F100" s="29"/>
      <c r="G100" s="33">
        <f>SUM(F96:F100)</f>
        <v>0</v>
      </c>
    </row>
    <row r="101" spans="1:7" s="2" customFormat="1" x14ac:dyDescent="0.25">
      <c r="A101" s="53" t="s">
        <v>9</v>
      </c>
      <c r="B101" s="51" t="s">
        <v>97</v>
      </c>
      <c r="C101" s="29"/>
      <c r="D101" s="30"/>
      <c r="E101" s="31"/>
      <c r="F101" s="36" t="s">
        <v>9</v>
      </c>
      <c r="G101" s="37" t="s">
        <v>9</v>
      </c>
    </row>
    <row r="102" spans="1:7" s="2" customFormat="1" ht="30" x14ac:dyDescent="0.25">
      <c r="A102" s="47">
        <f>+A99+0.01</f>
        <v>9.1899999999999959</v>
      </c>
      <c r="B102" s="48" t="s">
        <v>79</v>
      </c>
      <c r="C102" s="29">
        <v>1</v>
      </c>
      <c r="D102" s="30" t="s">
        <v>5</v>
      </c>
      <c r="E102" s="31">
        <v>0</v>
      </c>
      <c r="F102" s="29">
        <f t="shared" ref="F102:F107" si="17">+C102*E102</f>
        <v>0</v>
      </c>
      <c r="G102" s="32" t="str">
        <f t="shared" si="13"/>
        <v/>
      </c>
    </row>
    <row r="103" spans="1:7" s="2" customFormat="1" ht="30" x14ac:dyDescent="0.25">
      <c r="A103" s="47">
        <f>+A102+0.01</f>
        <v>9.1999999999999957</v>
      </c>
      <c r="B103" s="48" t="s">
        <v>81</v>
      </c>
      <c r="C103" s="29">
        <v>1</v>
      </c>
      <c r="D103" s="30" t="s">
        <v>5</v>
      </c>
      <c r="E103" s="31">
        <v>0</v>
      </c>
      <c r="F103" s="29">
        <f t="shared" si="17"/>
        <v>0</v>
      </c>
      <c r="G103" s="32" t="str">
        <f t="shared" si="13"/>
        <v/>
      </c>
    </row>
    <row r="104" spans="1:7" s="2" customFormat="1" x14ac:dyDescent="0.25">
      <c r="A104" s="47">
        <f>+A103+0.01</f>
        <v>9.2099999999999955</v>
      </c>
      <c r="B104" s="48" t="s">
        <v>98</v>
      </c>
      <c r="C104" s="29">
        <v>1</v>
      </c>
      <c r="D104" s="30" t="s">
        <v>5</v>
      </c>
      <c r="E104" s="31">
        <v>0</v>
      </c>
      <c r="F104" s="29">
        <f t="shared" si="17"/>
        <v>0</v>
      </c>
      <c r="G104" s="32" t="str">
        <f>IFERROR(ROUND(D104*F104,2),"")</f>
        <v/>
      </c>
    </row>
    <row r="105" spans="1:7" s="2" customFormat="1" x14ac:dyDescent="0.25">
      <c r="A105" s="47">
        <f>+A104+0.01</f>
        <v>9.2199999999999953</v>
      </c>
      <c r="B105" s="48" t="s">
        <v>99</v>
      </c>
      <c r="C105" s="29">
        <v>1</v>
      </c>
      <c r="D105" s="30" t="s">
        <v>5</v>
      </c>
      <c r="E105" s="31">
        <v>0</v>
      </c>
      <c r="F105" s="29">
        <f t="shared" si="17"/>
        <v>0</v>
      </c>
      <c r="G105" s="32" t="str">
        <f>IFERROR(ROUND(D105*F105,2),"")</f>
        <v/>
      </c>
    </row>
    <row r="106" spans="1:7" s="2" customFormat="1" ht="30" x14ac:dyDescent="0.25">
      <c r="A106" s="47">
        <f>+A105+0.01</f>
        <v>9.2299999999999951</v>
      </c>
      <c r="B106" s="48" t="s">
        <v>100</v>
      </c>
      <c r="C106" s="29">
        <v>1</v>
      </c>
      <c r="D106" s="30" t="s">
        <v>5</v>
      </c>
      <c r="E106" s="31">
        <v>0</v>
      </c>
      <c r="F106" s="29">
        <f t="shared" si="17"/>
        <v>0</v>
      </c>
      <c r="G106" s="32" t="str">
        <f>IFERROR(ROUND(D106*F106,2),"")</f>
        <v/>
      </c>
    </row>
    <row r="107" spans="1:7" s="2" customFormat="1" ht="45" x14ac:dyDescent="0.25">
      <c r="A107" s="47">
        <f>+A106+0.01</f>
        <v>9.2399999999999949</v>
      </c>
      <c r="B107" s="48" t="s">
        <v>90</v>
      </c>
      <c r="C107" s="29">
        <v>1</v>
      </c>
      <c r="D107" s="30" t="s">
        <v>5</v>
      </c>
      <c r="E107" s="31">
        <v>0</v>
      </c>
      <c r="F107" s="29">
        <f t="shared" si="17"/>
        <v>0</v>
      </c>
      <c r="G107" s="32" t="str">
        <f t="shared" si="13"/>
        <v/>
      </c>
    </row>
    <row r="108" spans="1:7" s="2" customFormat="1" x14ac:dyDescent="0.25">
      <c r="A108" s="47"/>
      <c r="B108" s="48"/>
      <c r="C108" s="29"/>
      <c r="D108" s="30"/>
      <c r="E108" s="31"/>
      <c r="F108" s="29"/>
      <c r="G108" s="33">
        <f>SUM(F102:F108)</f>
        <v>0</v>
      </c>
    </row>
    <row r="109" spans="1:7" s="2" customFormat="1" x14ac:dyDescent="0.25">
      <c r="A109" s="53"/>
      <c r="B109" s="51" t="s">
        <v>101</v>
      </c>
      <c r="C109" s="29"/>
      <c r="D109" s="30"/>
      <c r="E109" s="31"/>
      <c r="F109" s="36" t="s">
        <v>9</v>
      </c>
      <c r="G109" s="37" t="s">
        <v>9</v>
      </c>
    </row>
    <row r="110" spans="1:7" s="2" customFormat="1" ht="30" x14ac:dyDescent="0.25">
      <c r="A110" s="47">
        <f>+A107+0.01</f>
        <v>9.2499999999999947</v>
      </c>
      <c r="B110" s="48" t="s">
        <v>79</v>
      </c>
      <c r="C110" s="29">
        <v>1</v>
      </c>
      <c r="D110" s="30" t="s">
        <v>5</v>
      </c>
      <c r="E110" s="31">
        <v>0</v>
      </c>
      <c r="F110" s="29">
        <f>+C110*E110</f>
        <v>0</v>
      </c>
      <c r="G110" s="33" t="str">
        <f t="shared" si="13"/>
        <v/>
      </c>
    </row>
    <row r="111" spans="1:7" s="2" customFormat="1" ht="30" x14ac:dyDescent="0.25">
      <c r="A111" s="47">
        <f>+A110+0.01</f>
        <v>9.2599999999999945</v>
      </c>
      <c r="B111" s="48" t="s">
        <v>81</v>
      </c>
      <c r="C111" s="29">
        <v>1</v>
      </c>
      <c r="D111" s="30" t="s">
        <v>5</v>
      </c>
      <c r="E111" s="31">
        <v>0</v>
      </c>
      <c r="F111" s="29">
        <f t="shared" ref="F111:F112" si="18">+C111*E111</f>
        <v>0</v>
      </c>
      <c r="G111" s="33" t="str">
        <f t="shared" si="13"/>
        <v/>
      </c>
    </row>
    <row r="112" spans="1:7" s="2" customFormat="1" ht="45" x14ac:dyDescent="0.25">
      <c r="A112" s="47">
        <f>+A111+0.01</f>
        <v>9.2699999999999942</v>
      </c>
      <c r="B112" s="48" t="s">
        <v>90</v>
      </c>
      <c r="C112" s="29">
        <v>1</v>
      </c>
      <c r="D112" s="30" t="s">
        <v>5</v>
      </c>
      <c r="E112" s="31">
        <v>0</v>
      </c>
      <c r="F112" s="29">
        <f t="shared" si="18"/>
        <v>0</v>
      </c>
      <c r="G112" s="33" t="str">
        <f t="shared" si="13"/>
        <v/>
      </c>
    </row>
    <row r="113" spans="1:7" s="2" customFormat="1" x14ac:dyDescent="0.25">
      <c r="A113" s="47"/>
      <c r="B113" s="48"/>
      <c r="C113" s="29"/>
      <c r="D113" s="30"/>
      <c r="E113" s="31"/>
      <c r="F113" s="29"/>
      <c r="G113" s="33">
        <f>SUM(F110:F113)</f>
        <v>0</v>
      </c>
    </row>
    <row r="114" spans="1:7" s="2" customFormat="1" x14ac:dyDescent="0.25">
      <c r="A114" s="53" t="s">
        <v>9</v>
      </c>
      <c r="B114" s="51" t="s">
        <v>102</v>
      </c>
      <c r="C114" s="29"/>
      <c r="D114" s="30"/>
      <c r="E114" s="31" t="str">
        <f>IFERROR(VLOOKUP(A114,[119]APUPRES!A:H,7,FALSE)+VLOOKUP(A114,[119]APUPRES!A:H,8,FALSE),"")</f>
        <v/>
      </c>
      <c r="F114" s="36" t="s">
        <v>9</v>
      </c>
      <c r="G114" s="37" t="s">
        <v>9</v>
      </c>
    </row>
    <row r="115" spans="1:7" s="2" customFormat="1" x14ac:dyDescent="0.25">
      <c r="A115" s="47">
        <f>+A112+0.01</f>
        <v>9.279999999999994</v>
      </c>
      <c r="B115" s="48" t="s">
        <v>103</v>
      </c>
      <c r="C115" s="29">
        <v>8</v>
      </c>
      <c r="D115" s="30" t="s">
        <v>5</v>
      </c>
      <c r="E115" s="31">
        <v>0</v>
      </c>
      <c r="F115" s="29">
        <f>+C115*E115</f>
        <v>0</v>
      </c>
      <c r="G115" s="33" t="str">
        <f t="shared" si="13"/>
        <v/>
      </c>
    </row>
    <row r="116" spans="1:7" s="2" customFormat="1" x14ac:dyDescent="0.25">
      <c r="A116" s="47"/>
      <c r="B116" s="48"/>
      <c r="C116" s="29"/>
      <c r="D116" s="30"/>
      <c r="E116" s="31"/>
      <c r="F116" s="29"/>
      <c r="G116" s="33">
        <f>SUM(F115:F116)</f>
        <v>0</v>
      </c>
    </row>
    <row r="117" spans="1:7" s="2" customFormat="1" x14ac:dyDescent="0.25">
      <c r="A117" s="53" t="s">
        <v>9</v>
      </c>
      <c r="B117" s="51" t="s">
        <v>104</v>
      </c>
      <c r="C117" s="29"/>
      <c r="D117" s="30"/>
      <c r="E117" s="31" t="str">
        <f>IFERROR(VLOOKUP(A117,[119]APUPRES!A:H,7,FALSE)+VLOOKUP(A117,[119]APUPRES!A:H,8,FALSE),"")</f>
        <v/>
      </c>
      <c r="F117" s="36" t="s">
        <v>9</v>
      </c>
      <c r="G117" s="37" t="s">
        <v>9</v>
      </c>
    </row>
    <row r="118" spans="1:7" s="2" customFormat="1" ht="30" x14ac:dyDescent="0.25">
      <c r="A118" s="47">
        <f>+A115+0.01</f>
        <v>9.2899999999999938</v>
      </c>
      <c r="B118" s="48" t="s">
        <v>105</v>
      </c>
      <c r="C118" s="29">
        <v>1</v>
      </c>
      <c r="D118" s="30" t="s">
        <v>5</v>
      </c>
      <c r="E118" s="31">
        <v>0</v>
      </c>
      <c r="F118" s="29">
        <f t="shared" ref="F118:F125" si="19">+C118*E118</f>
        <v>0</v>
      </c>
      <c r="G118" s="33" t="str">
        <f t="shared" si="13"/>
        <v/>
      </c>
    </row>
    <row r="119" spans="1:7" s="2" customFormat="1" x14ac:dyDescent="0.25">
      <c r="A119" s="47">
        <f t="shared" ref="A119:A125" si="20">+A118+0.01</f>
        <v>9.2999999999999936</v>
      </c>
      <c r="B119" s="48" t="s">
        <v>106</v>
      </c>
      <c r="C119" s="29">
        <v>1</v>
      </c>
      <c r="D119" s="30" t="s">
        <v>5</v>
      </c>
      <c r="E119" s="31">
        <v>0</v>
      </c>
      <c r="F119" s="29">
        <f t="shared" si="19"/>
        <v>0</v>
      </c>
      <c r="G119" s="33" t="str">
        <f t="shared" si="13"/>
        <v/>
      </c>
    </row>
    <row r="120" spans="1:7" s="2" customFormat="1" ht="30" x14ac:dyDescent="0.25">
      <c r="A120" s="47">
        <f t="shared" si="20"/>
        <v>9.3099999999999934</v>
      </c>
      <c r="B120" s="48" t="s">
        <v>107</v>
      </c>
      <c r="C120" s="29">
        <v>1</v>
      </c>
      <c r="D120" s="30" t="s">
        <v>5</v>
      </c>
      <c r="E120" s="31">
        <v>0</v>
      </c>
      <c r="F120" s="29">
        <f t="shared" si="19"/>
        <v>0</v>
      </c>
      <c r="G120" s="33" t="str">
        <f t="shared" si="13"/>
        <v/>
      </c>
    </row>
    <row r="121" spans="1:7" s="2" customFormat="1" ht="30" x14ac:dyDescent="0.25">
      <c r="A121" s="47">
        <f t="shared" si="20"/>
        <v>9.3199999999999932</v>
      </c>
      <c r="B121" s="48" t="s">
        <v>108</v>
      </c>
      <c r="C121" s="29">
        <v>1</v>
      </c>
      <c r="D121" s="30" t="s">
        <v>5</v>
      </c>
      <c r="E121" s="31">
        <v>0</v>
      </c>
      <c r="F121" s="29">
        <f t="shared" si="19"/>
        <v>0</v>
      </c>
      <c r="G121" s="33" t="str">
        <f t="shared" si="13"/>
        <v/>
      </c>
    </row>
    <row r="122" spans="1:7" s="2" customFormat="1" ht="30" x14ac:dyDescent="0.25">
      <c r="A122" s="47">
        <f t="shared" si="20"/>
        <v>9.329999999999993</v>
      </c>
      <c r="B122" s="48" t="s">
        <v>109</v>
      </c>
      <c r="C122" s="29">
        <v>1</v>
      </c>
      <c r="D122" s="30" t="s">
        <v>5</v>
      </c>
      <c r="E122" s="31">
        <v>0</v>
      </c>
      <c r="F122" s="29">
        <f t="shared" si="19"/>
        <v>0</v>
      </c>
      <c r="G122" s="33" t="str">
        <f t="shared" si="13"/>
        <v/>
      </c>
    </row>
    <row r="123" spans="1:7" s="2" customFormat="1" x14ac:dyDescent="0.25">
      <c r="A123" s="47">
        <f t="shared" si="20"/>
        <v>9.3399999999999928</v>
      </c>
      <c r="B123" s="48" t="s">
        <v>110</v>
      </c>
      <c r="C123" s="29">
        <v>1</v>
      </c>
      <c r="D123" s="30" t="s">
        <v>5</v>
      </c>
      <c r="E123" s="31">
        <v>0</v>
      </c>
      <c r="F123" s="29">
        <f t="shared" si="19"/>
        <v>0</v>
      </c>
      <c r="G123" s="33" t="str">
        <f t="shared" si="13"/>
        <v/>
      </c>
    </row>
    <row r="124" spans="1:7" s="2" customFormat="1" x14ac:dyDescent="0.25">
      <c r="A124" s="47">
        <f t="shared" si="20"/>
        <v>9.3499999999999925</v>
      </c>
      <c r="B124" s="48" t="s">
        <v>111</v>
      </c>
      <c r="C124" s="29">
        <v>3</v>
      </c>
      <c r="D124" s="30" t="s">
        <v>5</v>
      </c>
      <c r="E124" s="31">
        <v>0</v>
      </c>
      <c r="F124" s="29">
        <f t="shared" si="19"/>
        <v>0</v>
      </c>
      <c r="G124" s="33" t="str">
        <f t="shared" si="13"/>
        <v/>
      </c>
    </row>
    <row r="125" spans="1:7" s="2" customFormat="1" x14ac:dyDescent="0.25">
      <c r="A125" s="47">
        <f t="shared" si="20"/>
        <v>9.3599999999999923</v>
      </c>
      <c r="B125" s="48" t="s">
        <v>112</v>
      </c>
      <c r="C125" s="29">
        <v>2</v>
      </c>
      <c r="D125" s="30" t="s">
        <v>5</v>
      </c>
      <c r="E125" s="31">
        <v>0</v>
      </c>
      <c r="F125" s="29">
        <f t="shared" si="19"/>
        <v>0</v>
      </c>
      <c r="G125" s="33" t="str">
        <f t="shared" si="13"/>
        <v/>
      </c>
    </row>
    <row r="126" spans="1:7" s="2" customFormat="1" x14ac:dyDescent="0.25">
      <c r="A126" s="47"/>
      <c r="B126" s="48"/>
      <c r="C126" s="29"/>
      <c r="D126" s="30"/>
      <c r="E126" s="31"/>
      <c r="F126" s="29"/>
      <c r="G126" s="33">
        <f>SUM(F118:F125)</f>
        <v>0</v>
      </c>
    </row>
    <row r="127" spans="1:7" s="2" customFormat="1" x14ac:dyDescent="0.25">
      <c r="A127" s="53" t="s">
        <v>9</v>
      </c>
      <c r="B127" s="51" t="s">
        <v>113</v>
      </c>
      <c r="C127" s="29"/>
      <c r="D127" s="30"/>
      <c r="E127" s="31" t="str">
        <f>IFERROR(VLOOKUP(A127,[119]APUPRES!A:H,7,FALSE)+VLOOKUP(A127,[119]APUPRES!A:H,8,FALSE),"")</f>
        <v/>
      </c>
      <c r="F127" s="36" t="s">
        <v>9</v>
      </c>
      <c r="G127" s="37" t="s">
        <v>9</v>
      </c>
    </row>
    <row r="128" spans="1:7" s="2" customFormat="1" ht="30" x14ac:dyDescent="0.25">
      <c r="A128" s="47">
        <f>+A125+0.01</f>
        <v>9.3699999999999921</v>
      </c>
      <c r="B128" s="48" t="s">
        <v>114</v>
      </c>
      <c r="C128" s="29">
        <v>3</v>
      </c>
      <c r="D128" s="30" t="s">
        <v>5</v>
      </c>
      <c r="E128" s="31">
        <v>0</v>
      </c>
      <c r="F128" s="29">
        <f>+C128*E128</f>
        <v>0</v>
      </c>
      <c r="G128" s="33" t="str">
        <f t="shared" si="13"/>
        <v/>
      </c>
    </row>
    <row r="129" spans="1:8" s="2" customFormat="1" ht="30" x14ac:dyDescent="0.25">
      <c r="A129" s="47">
        <f>+A128+0.01</f>
        <v>9.3799999999999919</v>
      </c>
      <c r="B129" s="48" t="s">
        <v>115</v>
      </c>
      <c r="C129" s="29">
        <v>5</v>
      </c>
      <c r="D129" s="30" t="s">
        <v>5</v>
      </c>
      <c r="E129" s="31">
        <v>0</v>
      </c>
      <c r="F129" s="29">
        <f t="shared" ref="F129:F130" si="21">+C129*E129</f>
        <v>0</v>
      </c>
      <c r="G129" s="33" t="str">
        <f t="shared" si="13"/>
        <v/>
      </c>
    </row>
    <row r="130" spans="1:8" s="2" customFormat="1" ht="30" x14ac:dyDescent="0.25">
      <c r="A130" s="47">
        <f>+A129+0.01</f>
        <v>9.3899999999999917</v>
      </c>
      <c r="B130" s="48" t="s">
        <v>116</v>
      </c>
      <c r="C130" s="29">
        <v>2</v>
      </c>
      <c r="D130" s="30" t="s">
        <v>5</v>
      </c>
      <c r="E130" s="31">
        <v>0</v>
      </c>
      <c r="F130" s="29">
        <f t="shared" si="21"/>
        <v>0</v>
      </c>
      <c r="G130" s="33" t="str">
        <f t="shared" si="13"/>
        <v/>
      </c>
    </row>
    <row r="131" spans="1:8" s="2" customFormat="1" x14ac:dyDescent="0.25">
      <c r="A131" s="47"/>
      <c r="B131" s="48"/>
      <c r="C131" s="29"/>
      <c r="D131" s="30"/>
      <c r="E131" s="31"/>
      <c r="F131" s="29"/>
      <c r="G131" s="33">
        <f>SUM(F128:F131)</f>
        <v>0</v>
      </c>
    </row>
    <row r="132" spans="1:8" s="2" customFormat="1" x14ac:dyDescent="0.25">
      <c r="A132" s="53" t="s">
        <v>9</v>
      </c>
      <c r="B132" s="51" t="s">
        <v>117</v>
      </c>
      <c r="C132" s="29"/>
      <c r="D132" s="30"/>
      <c r="E132" s="31" t="str">
        <f>IFERROR(VLOOKUP(A132,[119]APUPRES!A:H,7,FALSE)+VLOOKUP(A132,[119]APUPRES!A:H,8,FALSE),"")</f>
        <v/>
      </c>
      <c r="F132" s="36" t="s">
        <v>9</v>
      </c>
      <c r="G132" s="37" t="s">
        <v>9</v>
      </c>
    </row>
    <row r="133" spans="1:8" s="2" customFormat="1" ht="30" x14ac:dyDescent="0.25">
      <c r="A133" s="47">
        <f>+A130+0.01</f>
        <v>9.3999999999999915</v>
      </c>
      <c r="B133" s="48" t="s">
        <v>118</v>
      </c>
      <c r="C133" s="29">
        <v>1</v>
      </c>
      <c r="D133" s="30" t="s">
        <v>5</v>
      </c>
      <c r="E133" s="31">
        <v>0</v>
      </c>
      <c r="F133" s="29">
        <f>+C133*E133</f>
        <v>0</v>
      </c>
      <c r="G133" s="33" t="str">
        <f>IFERROR(ROUND(D133*F133,2),"")</f>
        <v/>
      </c>
    </row>
    <row r="134" spans="1:8" s="2" customFormat="1" x14ac:dyDescent="0.25">
      <c r="A134" s="47">
        <f>+A133+0.01</f>
        <v>9.4099999999999913</v>
      </c>
      <c r="B134" s="48" t="s">
        <v>119</v>
      </c>
      <c r="C134" s="29">
        <v>1</v>
      </c>
      <c r="D134" s="30" t="s">
        <v>5</v>
      </c>
      <c r="E134" s="31">
        <v>0</v>
      </c>
      <c r="F134" s="29">
        <f>+C134*E134</f>
        <v>0</v>
      </c>
      <c r="G134" s="33" t="str">
        <f>IFERROR(ROUND(D134*F134,2),"")</f>
        <v/>
      </c>
    </row>
    <row r="135" spans="1:8" s="2" customFormat="1" x14ac:dyDescent="0.25">
      <c r="A135" s="47"/>
      <c r="B135" s="48"/>
      <c r="C135" s="29"/>
      <c r="D135" s="30"/>
      <c r="E135" s="31"/>
      <c r="F135" s="29"/>
      <c r="G135" s="33">
        <f>SUM(F133:F135)</f>
        <v>0</v>
      </c>
    </row>
    <row r="136" spans="1:8" s="2" customFormat="1" x14ac:dyDescent="0.25">
      <c r="A136" s="53" t="s">
        <v>9</v>
      </c>
      <c r="B136" s="51" t="s">
        <v>120</v>
      </c>
      <c r="C136" s="29"/>
      <c r="D136" s="30"/>
      <c r="E136" s="31" t="str">
        <f>IFERROR(VLOOKUP(A136,[119]APUPRES!A:H,7,FALSE)+VLOOKUP(A136,[119]APUPRES!A:H,8,FALSE),"")</f>
        <v/>
      </c>
      <c r="F136" s="36" t="s">
        <v>9</v>
      </c>
      <c r="G136" s="37" t="s">
        <v>9</v>
      </c>
    </row>
    <row r="137" spans="1:8" s="2" customFormat="1" x14ac:dyDescent="0.25">
      <c r="A137" s="47">
        <f>+A133+0.01</f>
        <v>9.4099999999999913</v>
      </c>
      <c r="B137" s="48" t="s">
        <v>121</v>
      </c>
      <c r="C137" s="29">
        <v>2</v>
      </c>
      <c r="D137" s="30" t="s">
        <v>5</v>
      </c>
      <c r="E137" s="31">
        <v>0</v>
      </c>
      <c r="F137" s="29">
        <f>+C137*E137</f>
        <v>0</v>
      </c>
      <c r="G137" s="33" t="str">
        <f>IFERROR(ROUND(D137*F137,2),"")</f>
        <v/>
      </c>
    </row>
    <row r="138" spans="1:8" s="2" customFormat="1" x14ac:dyDescent="0.25">
      <c r="A138" s="47">
        <f>+A137+0.01</f>
        <v>9.419999999999991</v>
      </c>
      <c r="B138" s="48" t="s">
        <v>122</v>
      </c>
      <c r="C138" s="29">
        <v>9</v>
      </c>
      <c r="D138" s="30" t="s">
        <v>5</v>
      </c>
      <c r="E138" s="31">
        <v>0</v>
      </c>
      <c r="F138" s="29">
        <f t="shared" ref="F138:F139" si="22">+C138*E138</f>
        <v>0</v>
      </c>
      <c r="G138" s="33" t="str">
        <f>IFERROR(ROUND(D138*F138,2),"")</f>
        <v/>
      </c>
      <c r="H138" s="3"/>
    </row>
    <row r="139" spans="1:8" s="2" customFormat="1" x14ac:dyDescent="0.25">
      <c r="A139" s="47">
        <f>+A138+0.01</f>
        <v>9.4299999999999908</v>
      </c>
      <c r="B139" s="48" t="s">
        <v>123</v>
      </c>
      <c r="C139" s="29">
        <v>1</v>
      </c>
      <c r="D139" s="30" t="s">
        <v>5</v>
      </c>
      <c r="E139" s="31">
        <v>0</v>
      </c>
      <c r="F139" s="29">
        <f t="shared" si="22"/>
        <v>0</v>
      </c>
      <c r="G139" s="33" t="str">
        <f>IFERROR(ROUND(D139*F139,2),"")</f>
        <v/>
      </c>
      <c r="H139" s="3"/>
    </row>
    <row r="140" spans="1:8" s="2" customFormat="1" x14ac:dyDescent="0.25">
      <c r="A140" s="27"/>
      <c r="B140" s="48"/>
      <c r="C140" s="29"/>
      <c r="D140" s="30"/>
      <c r="E140" s="31"/>
      <c r="F140" s="29"/>
      <c r="G140" s="33">
        <f>SUM(F137:F139)</f>
        <v>0</v>
      </c>
      <c r="H140" s="3"/>
    </row>
    <row r="141" spans="1:8" s="2" customFormat="1" ht="16.5" thickBot="1" x14ac:dyDescent="0.3">
      <c r="A141" s="54"/>
      <c r="B141" s="55" t="s">
        <v>124</v>
      </c>
      <c r="C141" s="56"/>
      <c r="D141" s="56"/>
      <c r="E141" s="57"/>
      <c r="F141" s="58" t="s">
        <v>9</v>
      </c>
      <c r="G141" s="59">
        <f>SUM(G9:G140)</f>
        <v>0</v>
      </c>
      <c r="H141" s="3"/>
    </row>
    <row r="142" spans="1:8" s="2" customFormat="1" x14ac:dyDescent="0.25">
      <c r="A142" s="60" t="s">
        <v>9</v>
      </c>
      <c r="B142" s="61" t="s">
        <v>125</v>
      </c>
      <c r="C142" s="62"/>
      <c r="D142" s="63"/>
      <c r="E142" s="64"/>
      <c r="F142" s="65"/>
      <c r="G142" s="66"/>
      <c r="H142" s="3"/>
    </row>
    <row r="143" spans="1:8" s="2" customFormat="1" x14ac:dyDescent="0.25">
      <c r="A143" s="67">
        <f>+A75+1</f>
        <v>10</v>
      </c>
      <c r="B143" s="68" t="s">
        <v>8</v>
      </c>
      <c r="C143" s="62"/>
      <c r="D143" s="63"/>
      <c r="E143" s="64"/>
      <c r="F143" s="69"/>
      <c r="G143" s="66"/>
      <c r="H143" s="3"/>
    </row>
    <row r="144" spans="1:8" s="2" customFormat="1" x14ac:dyDescent="0.25">
      <c r="A144" s="70">
        <f>+A143+0.01</f>
        <v>10.01</v>
      </c>
      <c r="B144" s="71" t="s">
        <v>126</v>
      </c>
      <c r="C144" s="62">
        <v>1</v>
      </c>
      <c r="D144" s="63" t="s">
        <v>127</v>
      </c>
      <c r="E144" s="72">
        <v>0</v>
      </c>
      <c r="F144" s="73">
        <f>C144*E144</f>
        <v>0</v>
      </c>
      <c r="G144" s="74"/>
      <c r="H144" s="3"/>
    </row>
    <row r="145" spans="1:7" x14ac:dyDescent="0.25">
      <c r="A145" s="70"/>
      <c r="B145" s="75"/>
      <c r="C145" s="62"/>
      <c r="D145" s="63"/>
      <c r="E145" s="72"/>
      <c r="F145" s="73"/>
      <c r="G145" s="74">
        <f>SUM(F144:F144)</f>
        <v>0</v>
      </c>
    </row>
    <row r="146" spans="1:7" x14ac:dyDescent="0.25">
      <c r="A146" s="67">
        <f>+A143+1</f>
        <v>11</v>
      </c>
      <c r="B146" s="68" t="s">
        <v>128</v>
      </c>
      <c r="C146" s="62"/>
      <c r="D146" s="63"/>
      <c r="E146" s="72"/>
      <c r="F146" s="76"/>
      <c r="G146" s="74"/>
    </row>
    <row r="147" spans="1:7" x14ac:dyDescent="0.25">
      <c r="A147" s="70">
        <f>+A144+0.01</f>
        <v>10.02</v>
      </c>
      <c r="B147" s="71" t="s">
        <v>129</v>
      </c>
      <c r="C147" s="62">
        <f>(1.2*2+1*2)*(0.45*0.6)</f>
        <v>1.1880000000000002</v>
      </c>
      <c r="D147" s="63" t="s">
        <v>130</v>
      </c>
      <c r="E147" s="72">
        <v>0</v>
      </c>
      <c r="F147" s="73">
        <f>C147*E147</f>
        <v>0</v>
      </c>
      <c r="G147" s="74"/>
    </row>
    <row r="148" spans="1:7" x14ac:dyDescent="0.25">
      <c r="A148" s="70">
        <f>+A145+0.01</f>
        <v>0.01</v>
      </c>
      <c r="B148" s="71" t="s">
        <v>131</v>
      </c>
      <c r="C148" s="62">
        <f>(1.2*2+1*2)*((0.45-0.15)*0.4)</f>
        <v>0.52800000000000014</v>
      </c>
      <c r="D148" s="63" t="s">
        <v>130</v>
      </c>
      <c r="E148" s="72">
        <v>0</v>
      </c>
      <c r="F148" s="73">
        <f t="shared" ref="F148:F149" si="23">C148*E148</f>
        <v>0</v>
      </c>
      <c r="G148" s="74"/>
    </row>
    <row r="149" spans="1:7" x14ac:dyDescent="0.25">
      <c r="A149" s="70">
        <f>+A146+0.01</f>
        <v>11.01</v>
      </c>
      <c r="B149" s="71" t="s">
        <v>132</v>
      </c>
      <c r="C149" s="62">
        <f>(C147-C148)*1.3</f>
        <v>0.8580000000000001</v>
      </c>
      <c r="D149" s="63" t="s">
        <v>130</v>
      </c>
      <c r="E149" s="72">
        <v>0</v>
      </c>
      <c r="F149" s="73">
        <f t="shared" si="23"/>
        <v>0</v>
      </c>
      <c r="G149" s="74"/>
    </row>
    <row r="150" spans="1:7" x14ac:dyDescent="0.25">
      <c r="A150" s="70"/>
      <c r="B150" s="75"/>
      <c r="C150" s="62"/>
      <c r="D150" s="63"/>
      <c r="E150" s="72"/>
      <c r="F150" s="73"/>
      <c r="G150" s="74">
        <f>SUM(F147:F149)</f>
        <v>0</v>
      </c>
    </row>
    <row r="151" spans="1:7" x14ac:dyDescent="0.25">
      <c r="A151" s="77">
        <f>+A143+1</f>
        <v>11</v>
      </c>
      <c r="B151" s="68" t="s">
        <v>133</v>
      </c>
      <c r="C151" s="62"/>
      <c r="D151" s="63"/>
      <c r="E151" s="72"/>
      <c r="F151" s="73"/>
      <c r="G151" s="74"/>
    </row>
    <row r="152" spans="1:7" x14ac:dyDescent="0.25">
      <c r="A152" s="70">
        <f>+A150+0.01</f>
        <v>0.01</v>
      </c>
      <c r="B152" s="71" t="s">
        <v>134</v>
      </c>
      <c r="C152" s="62">
        <f>(1.2*2+1*2)*(0.45*0.2)</f>
        <v>0.39600000000000007</v>
      </c>
      <c r="D152" s="63" t="s">
        <v>16</v>
      </c>
      <c r="E152" s="72">
        <v>0</v>
      </c>
      <c r="F152" s="73">
        <f>C152*E152</f>
        <v>0</v>
      </c>
      <c r="G152" s="74"/>
    </row>
    <row r="153" spans="1:7" x14ac:dyDescent="0.25">
      <c r="A153" s="70">
        <f>+A151+0.01</f>
        <v>11.01</v>
      </c>
      <c r="B153" s="71" t="s">
        <v>135</v>
      </c>
      <c r="C153" s="62">
        <f>(1.2*2+1*2)*0.15*0.2</f>
        <v>0.13200000000000001</v>
      </c>
      <c r="D153" s="63" t="s">
        <v>16</v>
      </c>
      <c r="E153" s="72">
        <v>0</v>
      </c>
      <c r="F153" s="73">
        <f t="shared" ref="F153:F154" si="24">C153*E153</f>
        <v>0</v>
      </c>
      <c r="G153" s="74"/>
    </row>
    <row r="154" spans="1:7" x14ac:dyDescent="0.25">
      <c r="A154" s="70">
        <f>+A153+0.01</f>
        <v>11.02</v>
      </c>
      <c r="B154" s="71" t="s">
        <v>136</v>
      </c>
      <c r="C154" s="62">
        <f>1.4*1.2*0.1</f>
        <v>0.16800000000000001</v>
      </c>
      <c r="D154" s="63" t="s">
        <v>16</v>
      </c>
      <c r="E154" s="72">
        <v>0</v>
      </c>
      <c r="F154" s="73">
        <f t="shared" si="24"/>
        <v>0</v>
      </c>
      <c r="G154" s="74"/>
    </row>
    <row r="155" spans="1:7" x14ac:dyDescent="0.25">
      <c r="A155" s="70"/>
      <c r="B155" s="78"/>
      <c r="C155" s="62"/>
      <c r="D155" s="63"/>
      <c r="E155" s="72"/>
      <c r="F155" s="73"/>
      <c r="G155" s="74">
        <f>SUM(F152:F154)</f>
        <v>0</v>
      </c>
    </row>
    <row r="156" spans="1:7" x14ac:dyDescent="0.25">
      <c r="A156" s="77">
        <f>A151+1</f>
        <v>12</v>
      </c>
      <c r="B156" s="68" t="s">
        <v>137</v>
      </c>
      <c r="C156" s="62"/>
      <c r="D156" s="63"/>
      <c r="E156" s="72"/>
      <c r="F156" s="73"/>
      <c r="G156" s="74"/>
    </row>
    <row r="157" spans="1:7" x14ac:dyDescent="0.25">
      <c r="A157" s="70">
        <f>+A155+0.01</f>
        <v>0.01</v>
      </c>
      <c r="B157" s="71" t="s">
        <v>237</v>
      </c>
      <c r="C157" s="62">
        <f>(1.2*2+1*2)*(0.4)</f>
        <v>1.7600000000000002</v>
      </c>
      <c r="D157" s="63" t="s">
        <v>19</v>
      </c>
      <c r="E157" s="72">
        <v>0</v>
      </c>
      <c r="F157" s="73">
        <f>C157*E157</f>
        <v>0</v>
      </c>
      <c r="G157" s="74"/>
    </row>
    <row r="158" spans="1:7" x14ac:dyDescent="0.25">
      <c r="A158" s="70">
        <f>+A156+0.01</f>
        <v>12.01</v>
      </c>
      <c r="B158" s="71" t="s">
        <v>238</v>
      </c>
      <c r="C158" s="62">
        <f>(1.2*2+1*2)*(2.1-0.1-0.2)-1.2*2</f>
        <v>5.5200000000000014</v>
      </c>
      <c r="D158" s="63" t="s">
        <v>19</v>
      </c>
      <c r="E158" s="72">
        <v>0</v>
      </c>
      <c r="F158" s="73">
        <f>C158*E158</f>
        <v>0</v>
      </c>
      <c r="G158" s="74"/>
    </row>
    <row r="159" spans="1:7" x14ac:dyDescent="0.25">
      <c r="A159" s="70"/>
      <c r="B159" s="78"/>
      <c r="C159" s="62"/>
      <c r="D159" s="63"/>
      <c r="E159" s="72"/>
      <c r="F159" s="73"/>
      <c r="G159" s="74">
        <f>SUM(F157:F159)</f>
        <v>0</v>
      </c>
    </row>
    <row r="160" spans="1:7" x14ac:dyDescent="0.25">
      <c r="A160" s="77">
        <f>+A156+1</f>
        <v>13</v>
      </c>
      <c r="B160" s="68" t="s">
        <v>138</v>
      </c>
      <c r="C160" s="62"/>
      <c r="D160" s="63"/>
      <c r="E160" s="72"/>
      <c r="F160" s="76"/>
      <c r="G160" s="74"/>
    </row>
    <row r="161" spans="1:8" s="2" customFormat="1" x14ac:dyDescent="0.25">
      <c r="A161" s="70">
        <f>+A160+0.01</f>
        <v>13.01</v>
      </c>
      <c r="B161" s="71" t="s">
        <v>139</v>
      </c>
      <c r="C161" s="62">
        <f>+C158*2-1.2*1.8+0.99</f>
        <v>9.8700000000000028</v>
      </c>
      <c r="D161" s="63" t="s">
        <v>19</v>
      </c>
      <c r="E161" s="72">
        <v>0</v>
      </c>
      <c r="F161" s="73">
        <f>C161*E161</f>
        <v>0</v>
      </c>
      <c r="G161" s="74"/>
      <c r="H161" s="3"/>
    </row>
    <row r="162" spans="1:8" s="2" customFormat="1" x14ac:dyDescent="0.25">
      <c r="A162" s="70">
        <f>A161+0.01</f>
        <v>13.02</v>
      </c>
      <c r="B162" s="71" t="s">
        <v>140</v>
      </c>
      <c r="C162" s="62">
        <f>1.4*2+1.2*2+2*4+1.2*2+2*4</f>
        <v>23.6</v>
      </c>
      <c r="D162" s="63" t="s">
        <v>22</v>
      </c>
      <c r="E162" s="72">
        <v>0</v>
      </c>
      <c r="F162" s="73">
        <f>C162*E162</f>
        <v>0</v>
      </c>
      <c r="G162" s="74"/>
      <c r="H162" s="3"/>
    </row>
    <row r="163" spans="1:8" s="2" customFormat="1" x14ac:dyDescent="0.25">
      <c r="A163" s="70"/>
      <c r="B163" s="78"/>
      <c r="C163" s="62"/>
      <c r="D163" s="63"/>
      <c r="E163" s="72"/>
      <c r="F163" s="76"/>
      <c r="G163" s="74">
        <f>SUM(F161:F162)</f>
        <v>0</v>
      </c>
      <c r="H163" s="3"/>
    </row>
    <row r="164" spans="1:8" s="2" customFormat="1" x14ac:dyDescent="0.25">
      <c r="A164" s="77">
        <f>+A160+1</f>
        <v>14</v>
      </c>
      <c r="B164" s="68" t="s">
        <v>141</v>
      </c>
      <c r="C164" s="62"/>
      <c r="D164" s="63"/>
      <c r="E164" s="72"/>
      <c r="F164" s="73"/>
      <c r="G164" s="74"/>
      <c r="H164" s="3"/>
    </row>
    <row r="165" spans="1:8" s="2" customFormat="1" x14ac:dyDescent="0.25">
      <c r="A165" s="70">
        <f>+A164+0.01</f>
        <v>14.01</v>
      </c>
      <c r="B165" s="71" t="s">
        <v>142</v>
      </c>
      <c r="C165" s="62">
        <f>1.2*1.8*10.76</f>
        <v>23.241600000000002</v>
      </c>
      <c r="D165" s="63" t="s">
        <v>37</v>
      </c>
      <c r="E165" s="72">
        <v>0</v>
      </c>
      <c r="F165" s="73">
        <f>C165*E165</f>
        <v>0</v>
      </c>
      <c r="G165" s="74"/>
      <c r="H165" s="3"/>
    </row>
    <row r="166" spans="1:8" s="2" customFormat="1" x14ac:dyDescent="0.25">
      <c r="A166" s="70"/>
      <c r="B166" s="78"/>
      <c r="C166" s="62"/>
      <c r="D166" s="63"/>
      <c r="E166" s="72"/>
      <c r="F166" s="73"/>
      <c r="G166" s="74">
        <f>SUM(F165:F165)</f>
        <v>0</v>
      </c>
      <c r="H166" s="3"/>
    </row>
    <row r="167" spans="1:8" s="2" customFormat="1" x14ac:dyDescent="0.25">
      <c r="A167" s="77">
        <f>+A164+1</f>
        <v>15</v>
      </c>
      <c r="B167" s="68" t="s">
        <v>143</v>
      </c>
      <c r="C167" s="62"/>
      <c r="D167" s="63"/>
      <c r="E167" s="72"/>
      <c r="F167" s="73"/>
      <c r="G167" s="74"/>
      <c r="H167" s="3"/>
    </row>
    <row r="168" spans="1:8" s="2" customFormat="1" x14ac:dyDescent="0.25">
      <c r="A168" s="70">
        <f>+A167+0.01</f>
        <v>15.01</v>
      </c>
      <c r="B168" s="71" t="s">
        <v>144</v>
      </c>
      <c r="C168" s="62">
        <f>C161</f>
        <v>9.8700000000000028</v>
      </c>
      <c r="D168" s="63" t="s">
        <v>19</v>
      </c>
      <c r="E168" s="72">
        <v>0</v>
      </c>
      <c r="F168" s="73">
        <f>C168*E168</f>
        <v>0</v>
      </c>
      <c r="G168" s="74"/>
      <c r="H168" s="3"/>
    </row>
    <row r="169" spans="1:8" s="2" customFormat="1" x14ac:dyDescent="0.25">
      <c r="A169" s="70">
        <f>A168+0.01</f>
        <v>15.02</v>
      </c>
      <c r="B169" s="71" t="s">
        <v>145</v>
      </c>
      <c r="C169" s="62">
        <f>+C161</f>
        <v>9.8700000000000028</v>
      </c>
      <c r="D169" s="63" t="s">
        <v>19</v>
      </c>
      <c r="E169" s="72">
        <v>0</v>
      </c>
      <c r="F169" s="73">
        <f>C169*E169</f>
        <v>0</v>
      </c>
      <c r="G169" s="74"/>
      <c r="H169" s="3"/>
    </row>
    <row r="170" spans="1:8" s="2" customFormat="1" x14ac:dyDescent="0.25">
      <c r="A170" s="70">
        <f>+A169+0.01</f>
        <v>15.03</v>
      </c>
      <c r="B170" s="71" t="s">
        <v>146</v>
      </c>
      <c r="C170" s="62">
        <f>1.2*1.4</f>
        <v>1.68</v>
      </c>
      <c r="D170" s="63" t="s">
        <v>19</v>
      </c>
      <c r="E170" s="72">
        <v>0</v>
      </c>
      <c r="F170" s="73">
        <f>ROUND(C170*E170,2)</f>
        <v>0</v>
      </c>
      <c r="G170" s="79"/>
      <c r="H170" s="3"/>
    </row>
    <row r="171" spans="1:8" s="2" customFormat="1" x14ac:dyDescent="0.25">
      <c r="A171" s="70"/>
      <c r="B171" s="78"/>
      <c r="C171" s="62"/>
      <c r="D171" s="63"/>
      <c r="E171" s="72"/>
      <c r="F171" s="73"/>
      <c r="G171" s="74">
        <f>SUM(F168:F170)</f>
        <v>0</v>
      </c>
      <c r="H171" s="3"/>
    </row>
    <row r="172" spans="1:8" s="2" customFormat="1" x14ac:dyDescent="0.25">
      <c r="A172" s="77">
        <f>+A167+1</f>
        <v>16</v>
      </c>
      <c r="B172" s="68" t="s">
        <v>147</v>
      </c>
      <c r="C172" s="62"/>
      <c r="D172" s="63"/>
      <c r="E172" s="72"/>
      <c r="F172" s="76"/>
      <c r="G172" s="74"/>
      <c r="H172" s="3"/>
    </row>
    <row r="173" spans="1:8" s="2" customFormat="1" x14ac:dyDescent="0.25">
      <c r="A173" s="70">
        <f>+A172+0.01</f>
        <v>16.010000000000002</v>
      </c>
      <c r="B173" s="80" t="s">
        <v>148</v>
      </c>
      <c r="C173" s="62">
        <v>1</v>
      </c>
      <c r="D173" s="63" t="s">
        <v>5</v>
      </c>
      <c r="E173" s="72">
        <v>0</v>
      </c>
      <c r="F173" s="73">
        <f>ROUND(C173*E173,2)</f>
        <v>0</v>
      </c>
      <c r="G173" s="74"/>
    </row>
    <row r="174" spans="1:8" s="2" customFormat="1" x14ac:dyDescent="0.25">
      <c r="A174" s="70">
        <f>+A173+0.01</f>
        <v>16.020000000000003</v>
      </c>
      <c r="B174" s="80" t="s">
        <v>149</v>
      </c>
      <c r="C174" s="62">
        <v>1</v>
      </c>
      <c r="D174" s="63" t="s">
        <v>5</v>
      </c>
      <c r="E174" s="72">
        <v>0</v>
      </c>
      <c r="F174" s="73">
        <f>ROUND(C174*E174,2)</f>
        <v>0</v>
      </c>
      <c r="G174" s="74"/>
    </row>
    <row r="175" spans="1:8" s="2" customFormat="1" x14ac:dyDescent="0.25">
      <c r="A175" s="70">
        <f>+A174+0.01</f>
        <v>16.030000000000005</v>
      </c>
      <c r="B175" s="71" t="s">
        <v>150</v>
      </c>
      <c r="C175" s="62">
        <f>1</f>
        <v>1</v>
      </c>
      <c r="D175" s="63" t="s">
        <v>5</v>
      </c>
      <c r="E175" s="72">
        <v>0</v>
      </c>
      <c r="F175" s="73">
        <f>C175*E175</f>
        <v>0</v>
      </c>
      <c r="G175" s="74"/>
    </row>
    <row r="176" spans="1:8" s="2" customFormat="1" x14ac:dyDescent="0.25">
      <c r="A176" s="70"/>
      <c r="B176" s="78"/>
      <c r="C176" s="62"/>
      <c r="D176" s="63" t="s">
        <v>151</v>
      </c>
      <c r="E176" s="72"/>
      <c r="F176" s="73"/>
      <c r="G176" s="74">
        <f>SUM(F173:F175)</f>
        <v>0</v>
      </c>
    </row>
    <row r="177" spans="1:8" s="2" customFormat="1" x14ac:dyDescent="0.25">
      <c r="A177" s="77">
        <f>+A172+1</f>
        <v>17</v>
      </c>
      <c r="B177" s="68" t="s">
        <v>152</v>
      </c>
      <c r="C177" s="62"/>
      <c r="D177" s="63" t="s">
        <v>151</v>
      </c>
      <c r="E177" s="72"/>
      <c r="F177" s="76"/>
      <c r="G177" s="74"/>
      <c r="H177" s="3"/>
    </row>
    <row r="178" spans="1:8" s="2" customFormat="1" ht="30" x14ac:dyDescent="0.25">
      <c r="A178" s="70">
        <f>+A177+0.01</f>
        <v>17.010000000000002</v>
      </c>
      <c r="B178" s="71" t="s">
        <v>153</v>
      </c>
      <c r="C178" s="62">
        <f>(1.2-0.15*2)*(1-0.15*2)*0.1</f>
        <v>6.2999999999999987E-2</v>
      </c>
      <c r="D178" s="63" t="s">
        <v>16</v>
      </c>
      <c r="E178" s="72">
        <v>0</v>
      </c>
      <c r="F178" s="73">
        <f>C178*E178</f>
        <v>0</v>
      </c>
      <c r="G178" s="74"/>
      <c r="H178" s="3"/>
    </row>
    <row r="179" spans="1:8" s="2" customFormat="1" x14ac:dyDescent="0.25">
      <c r="A179" s="81"/>
      <c r="B179" s="82"/>
      <c r="C179" s="62"/>
      <c r="D179" s="63"/>
      <c r="E179" s="72"/>
      <c r="F179" s="73"/>
      <c r="G179" s="74">
        <f>SUM(F178:F178)</f>
        <v>0</v>
      </c>
      <c r="H179" s="3"/>
    </row>
    <row r="180" spans="1:8" s="2" customFormat="1" x14ac:dyDescent="0.25">
      <c r="A180" s="83"/>
      <c r="B180" s="84" t="s">
        <v>154</v>
      </c>
      <c r="C180" s="62"/>
      <c r="D180" s="63"/>
      <c r="E180" s="72"/>
      <c r="F180" s="73" t="s">
        <v>9</v>
      </c>
      <c r="G180" s="66">
        <f>SUM(G144:G179)</f>
        <v>0</v>
      </c>
    </row>
    <row r="181" spans="1:8" s="2" customFormat="1" x14ac:dyDescent="0.25">
      <c r="A181" s="85"/>
      <c r="B181" s="61" t="s">
        <v>155</v>
      </c>
      <c r="C181" s="38"/>
      <c r="D181" s="38"/>
      <c r="E181" s="86"/>
      <c r="F181" s="86"/>
      <c r="G181" s="87"/>
    </row>
    <row r="182" spans="1:8" s="2" customFormat="1" x14ac:dyDescent="0.25">
      <c r="A182" s="85">
        <f>+A177+1</f>
        <v>18</v>
      </c>
      <c r="B182" s="61" t="s">
        <v>156</v>
      </c>
      <c r="C182" s="38"/>
      <c r="D182" s="38"/>
      <c r="E182" s="86"/>
      <c r="F182" s="86"/>
      <c r="G182" s="87"/>
    </row>
    <row r="183" spans="1:8" s="2" customFormat="1" x14ac:dyDescent="0.25">
      <c r="A183" s="88">
        <f>+A182+0.01</f>
        <v>18.010000000000002</v>
      </c>
      <c r="B183" s="89" t="s">
        <v>157</v>
      </c>
      <c r="C183" s="90">
        <f>(11.2*8+6.2*1.07)+(17.84*5.7)</f>
        <v>197.922</v>
      </c>
      <c r="D183" s="38" t="s">
        <v>19</v>
      </c>
      <c r="E183" s="91">
        <v>0</v>
      </c>
      <c r="F183" s="91">
        <f>C183*E183</f>
        <v>0</v>
      </c>
      <c r="G183" s="92"/>
    </row>
    <row r="184" spans="1:8" s="2" customFormat="1" x14ac:dyDescent="0.25">
      <c r="A184" s="88"/>
      <c r="B184" s="89"/>
      <c r="C184" s="90"/>
      <c r="D184" s="38"/>
      <c r="E184" s="91"/>
      <c r="F184" s="91"/>
      <c r="G184" s="92">
        <f>SUM(F183:F184)</f>
        <v>0</v>
      </c>
    </row>
    <row r="185" spans="1:8" s="2" customFormat="1" x14ac:dyDescent="0.25">
      <c r="A185" s="85">
        <f>+A182+1</f>
        <v>19</v>
      </c>
      <c r="B185" s="61" t="s">
        <v>158</v>
      </c>
      <c r="C185" s="90"/>
      <c r="D185" s="90"/>
      <c r="E185" s="91"/>
      <c r="F185" s="91"/>
      <c r="G185" s="92"/>
      <c r="H185" s="3"/>
    </row>
    <row r="186" spans="1:8" s="2" customFormat="1" x14ac:dyDescent="0.25">
      <c r="A186" s="88">
        <f>+A185+0.01</f>
        <v>19.010000000000002</v>
      </c>
      <c r="B186" s="89" t="s">
        <v>159</v>
      </c>
      <c r="C186" s="90">
        <f>542.26*0.05</f>
        <v>27.113</v>
      </c>
      <c r="D186" s="38" t="s">
        <v>160</v>
      </c>
      <c r="E186" s="91">
        <v>0</v>
      </c>
      <c r="F186" s="91">
        <f>+C186*E186</f>
        <v>0</v>
      </c>
      <c r="G186" s="92"/>
      <c r="H186" s="3"/>
    </row>
    <row r="187" spans="1:8" s="2" customFormat="1" ht="30" x14ac:dyDescent="0.25">
      <c r="A187" s="88">
        <f>+A186+0.01</f>
        <v>19.020000000000003</v>
      </c>
      <c r="B187" s="89" t="s">
        <v>161</v>
      </c>
      <c r="C187" s="90">
        <f>(818.8-290.84)*0.15*0.8</f>
        <v>63.355200000000004</v>
      </c>
      <c r="D187" s="38" t="s">
        <v>160</v>
      </c>
      <c r="E187" s="91">
        <v>0</v>
      </c>
      <c r="F187" s="91">
        <f>+C187*E187</f>
        <v>0</v>
      </c>
      <c r="G187" s="92"/>
      <c r="H187" s="3"/>
    </row>
    <row r="188" spans="1:8" s="2" customFormat="1" x14ac:dyDescent="0.25">
      <c r="A188" s="88">
        <f>+A187+0.01</f>
        <v>19.030000000000005</v>
      </c>
      <c r="B188" s="89" t="s">
        <v>162</v>
      </c>
      <c r="C188" s="90">
        <f>(818.8-290.84)*0.15*0.2</f>
        <v>15.838800000000001</v>
      </c>
      <c r="D188" s="38" t="s">
        <v>160</v>
      </c>
      <c r="E188" s="91">
        <v>0</v>
      </c>
      <c r="F188" s="91">
        <f>+C188*E188</f>
        <v>0</v>
      </c>
      <c r="G188" s="92"/>
      <c r="H188" s="3"/>
    </row>
    <row r="189" spans="1:8" s="2" customFormat="1" x14ac:dyDescent="0.25">
      <c r="A189" s="88"/>
      <c r="B189" s="89"/>
      <c r="C189" s="90"/>
      <c r="D189" s="38"/>
      <c r="E189" s="91"/>
      <c r="F189" s="91"/>
      <c r="G189" s="92">
        <f>SUM(F186:F189)</f>
        <v>0</v>
      </c>
      <c r="H189" s="3"/>
    </row>
    <row r="190" spans="1:8" s="2" customFormat="1" x14ac:dyDescent="0.25">
      <c r="A190" s="85">
        <f>+A185+1</f>
        <v>20</v>
      </c>
      <c r="B190" s="61" t="s">
        <v>163</v>
      </c>
      <c r="C190" s="90"/>
      <c r="D190" s="38"/>
      <c r="E190" s="91" t="s">
        <v>9</v>
      </c>
      <c r="F190" s="91"/>
      <c r="G190" s="92"/>
      <c r="H190" s="3"/>
    </row>
    <row r="191" spans="1:8" s="2" customFormat="1" ht="30" x14ac:dyDescent="0.25">
      <c r="A191" s="88">
        <f>A190+0.01</f>
        <v>20.010000000000002</v>
      </c>
      <c r="B191" s="71" t="s">
        <v>164</v>
      </c>
      <c r="C191" s="90">
        <f>((818.79-290.84)*0.4*0.2)+((818.79-290.84)*0.4*0.8)</f>
        <v>211.18000000000006</v>
      </c>
      <c r="D191" s="93" t="s">
        <v>165</v>
      </c>
      <c r="E191" s="72">
        <v>0</v>
      </c>
      <c r="F191" s="73">
        <f>ROUND(C191*E191,2)</f>
        <v>0</v>
      </c>
      <c r="G191" s="74"/>
      <c r="H191" s="3"/>
    </row>
    <row r="192" spans="1:8" s="2" customFormat="1" ht="30" x14ac:dyDescent="0.25">
      <c r="A192" s="88">
        <f>+A191+0.01</f>
        <v>20.020000000000003</v>
      </c>
      <c r="B192" s="71" t="s">
        <v>166</v>
      </c>
      <c r="C192" s="94">
        <f>+(C203+C204)*0.1</f>
        <v>4.8820000000000006</v>
      </c>
      <c r="D192" s="93" t="s">
        <v>165</v>
      </c>
      <c r="E192" s="72">
        <v>0</v>
      </c>
      <c r="F192" s="73">
        <f>ROUND(C192*E192,2)</f>
        <v>0</v>
      </c>
      <c r="G192" s="74"/>
      <c r="H192" s="3"/>
    </row>
    <row r="193" spans="1:8" s="2" customFormat="1" x14ac:dyDescent="0.25">
      <c r="A193" s="88"/>
      <c r="B193" s="89"/>
      <c r="C193" s="90"/>
      <c r="D193" s="38"/>
      <c r="E193" s="91"/>
      <c r="F193" s="91"/>
      <c r="G193" s="92">
        <f>SUM(F191:F193)</f>
        <v>0</v>
      </c>
      <c r="H193" s="3"/>
    </row>
    <row r="194" spans="1:8" s="2" customFormat="1" x14ac:dyDescent="0.25">
      <c r="A194" s="85">
        <f>+A190+1</f>
        <v>21</v>
      </c>
      <c r="B194" s="61" t="s">
        <v>167</v>
      </c>
      <c r="C194" s="90"/>
      <c r="D194" s="90"/>
      <c r="E194" s="91"/>
      <c r="F194" s="91"/>
      <c r="G194" s="92"/>
      <c r="H194" s="3"/>
    </row>
    <row r="195" spans="1:8" s="2" customFormat="1" x14ac:dyDescent="0.25">
      <c r="A195" s="88">
        <f>+A194+0.01</f>
        <v>21.01</v>
      </c>
      <c r="B195" s="89" t="s">
        <v>168</v>
      </c>
      <c r="C195" s="90">
        <f>+C188*1.3</f>
        <v>20.590440000000001</v>
      </c>
      <c r="D195" s="38" t="s">
        <v>169</v>
      </c>
      <c r="E195" s="91">
        <v>0</v>
      </c>
      <c r="F195" s="91">
        <f>SUM(C195*E195)</f>
        <v>0</v>
      </c>
      <c r="G195" s="92"/>
      <c r="H195" s="3"/>
    </row>
    <row r="196" spans="1:8" s="2" customFormat="1" x14ac:dyDescent="0.25">
      <c r="A196" s="88">
        <f>+A195+0.01</f>
        <v>21.020000000000003</v>
      </c>
      <c r="B196" s="89" t="s">
        <v>170</v>
      </c>
      <c r="C196" s="90">
        <f>+(C187+C186)*1.3</f>
        <v>117.60866</v>
      </c>
      <c r="D196" s="38" t="s">
        <v>169</v>
      </c>
      <c r="E196" s="91">
        <v>0</v>
      </c>
      <c r="F196" s="91">
        <f>SUM(C196*E196)</f>
        <v>0</v>
      </c>
      <c r="G196" s="92"/>
      <c r="H196" s="3"/>
    </row>
    <row r="197" spans="1:8" s="2" customFormat="1" x14ac:dyDescent="0.25">
      <c r="A197" s="95"/>
      <c r="B197" s="89"/>
      <c r="C197" s="90"/>
      <c r="D197" s="38"/>
      <c r="E197" s="91"/>
      <c r="F197" s="96"/>
      <c r="G197" s="92">
        <f>SUM(F195:F197)</f>
        <v>0</v>
      </c>
      <c r="H197" s="3"/>
    </row>
    <row r="198" spans="1:8" s="2" customFormat="1" ht="36.75" customHeight="1" x14ac:dyDescent="0.25">
      <c r="A198" s="85">
        <f>+A194+1</f>
        <v>22</v>
      </c>
      <c r="B198" s="61" t="s">
        <v>171</v>
      </c>
      <c r="C198" s="97"/>
      <c r="D198" s="38"/>
      <c r="E198" s="91"/>
      <c r="F198" s="86"/>
      <c r="G198" s="98"/>
      <c r="H198" s="3"/>
    </row>
    <row r="199" spans="1:8" s="2" customFormat="1" ht="45" x14ac:dyDescent="0.25">
      <c r="A199" s="88">
        <f>+A198+0.01</f>
        <v>22.01</v>
      </c>
      <c r="B199" s="89" t="s">
        <v>239</v>
      </c>
      <c r="C199" s="90">
        <f>95.8*0.15</f>
        <v>14.37</v>
      </c>
      <c r="D199" s="38" t="s">
        <v>16</v>
      </c>
      <c r="E199" s="91">
        <v>0</v>
      </c>
      <c r="F199" s="91">
        <f>+C199*E199</f>
        <v>0</v>
      </c>
      <c r="G199" s="92"/>
      <c r="H199" s="3"/>
    </row>
    <row r="200" spans="1:8" s="2" customFormat="1" ht="60" x14ac:dyDescent="0.25">
      <c r="A200" s="88">
        <f>+A199+0.01</f>
        <v>22.020000000000003</v>
      </c>
      <c r="B200" s="89" t="s">
        <v>240</v>
      </c>
      <c r="C200" s="90">
        <f>(44.7)*0.12</f>
        <v>5.3639999999999999</v>
      </c>
      <c r="D200" s="38" t="s">
        <v>16</v>
      </c>
      <c r="E200" s="91">
        <v>0</v>
      </c>
      <c r="F200" s="91">
        <f>+C200*E200</f>
        <v>0</v>
      </c>
      <c r="G200" s="92"/>
      <c r="H200" s="3"/>
    </row>
    <row r="201" spans="1:8" s="2" customFormat="1" x14ac:dyDescent="0.25">
      <c r="A201" s="99"/>
      <c r="B201" s="100"/>
      <c r="C201" s="101"/>
      <c r="D201" s="38"/>
      <c r="E201" s="91"/>
      <c r="F201" s="96"/>
      <c r="G201" s="102">
        <f>SUM(F199:F201)</f>
        <v>0</v>
      </c>
      <c r="H201" s="3" t="s">
        <v>9</v>
      </c>
    </row>
    <row r="202" spans="1:8" s="2" customFormat="1" x14ac:dyDescent="0.25">
      <c r="A202" s="77">
        <f>+A198+1</f>
        <v>23</v>
      </c>
      <c r="B202" s="68" t="s">
        <v>172</v>
      </c>
      <c r="C202" s="94"/>
      <c r="D202" s="93"/>
      <c r="E202" s="72"/>
      <c r="F202" s="76" t="s">
        <v>9</v>
      </c>
      <c r="G202" s="74"/>
      <c r="H202" s="3"/>
    </row>
    <row r="203" spans="1:8" s="2" customFormat="1" x14ac:dyDescent="0.25">
      <c r="A203" s="70">
        <f>+A202+0.01</f>
        <v>23.01</v>
      </c>
      <c r="B203" s="71" t="s">
        <v>173</v>
      </c>
      <c r="C203" s="94">
        <f>10.76*2+10.85*2</f>
        <v>43.22</v>
      </c>
      <c r="D203" s="93" t="s">
        <v>19</v>
      </c>
      <c r="E203" s="72">
        <v>0</v>
      </c>
      <c r="F203" s="73">
        <f>ROUND(C203*E203,2)</f>
        <v>0</v>
      </c>
      <c r="G203" s="74"/>
      <c r="H203" s="3"/>
    </row>
    <row r="204" spans="1:8" s="2" customFormat="1" x14ac:dyDescent="0.25">
      <c r="A204" s="88">
        <f>+A203+0.01</f>
        <v>23.020000000000003</v>
      </c>
      <c r="B204" s="71" t="s">
        <v>174</v>
      </c>
      <c r="C204" s="90">
        <f>1.4*4</f>
        <v>5.6</v>
      </c>
      <c r="D204" s="93" t="s">
        <v>19</v>
      </c>
      <c r="E204" s="72">
        <v>0</v>
      </c>
      <c r="F204" s="73">
        <f>ROUND(C204*E204,2)</f>
        <v>0</v>
      </c>
      <c r="G204" s="92"/>
      <c r="H204" s="3"/>
    </row>
    <row r="205" spans="1:8" s="2" customFormat="1" x14ac:dyDescent="0.25">
      <c r="A205" s="103"/>
      <c r="B205" s="71"/>
      <c r="C205" s="94"/>
      <c r="D205" s="93"/>
      <c r="E205" s="72"/>
      <c r="F205" s="73" t="s">
        <v>9</v>
      </c>
      <c r="G205" s="74">
        <f>SUM(F203:F205)</f>
        <v>0</v>
      </c>
      <c r="H205" s="3"/>
    </row>
    <row r="206" spans="1:8" s="2" customFormat="1" x14ac:dyDescent="0.25">
      <c r="A206" s="77">
        <f>+A202+1</f>
        <v>24</v>
      </c>
      <c r="B206" s="68" t="s">
        <v>175</v>
      </c>
      <c r="C206" s="94"/>
      <c r="D206" s="93"/>
      <c r="E206" s="72"/>
      <c r="F206" s="76" t="s">
        <v>9</v>
      </c>
      <c r="G206" s="74"/>
      <c r="H206" s="3"/>
    </row>
    <row r="207" spans="1:8" s="2" customFormat="1" ht="30" x14ac:dyDescent="0.25">
      <c r="A207" s="70">
        <f t="shared" ref="A207:A212" si="25">+A206+0.01</f>
        <v>24.01</v>
      </c>
      <c r="B207" s="71" t="s">
        <v>176</v>
      </c>
      <c r="C207" s="94">
        <f>+C208*0.1</f>
        <v>33.416000000000004</v>
      </c>
      <c r="D207" s="93" t="s">
        <v>16</v>
      </c>
      <c r="E207" s="31">
        <v>0</v>
      </c>
      <c r="F207" s="73">
        <f>ROUND(C207*E207,2)</f>
        <v>0</v>
      </c>
      <c r="G207" s="92"/>
      <c r="H207" s="3"/>
    </row>
    <row r="208" spans="1:8" s="2" customFormat="1" x14ac:dyDescent="0.25">
      <c r="A208" s="70">
        <f t="shared" si="25"/>
        <v>24.020000000000003</v>
      </c>
      <c r="B208" s="71" t="s">
        <v>177</v>
      </c>
      <c r="C208" s="94">
        <v>334.16</v>
      </c>
      <c r="D208" s="93" t="s">
        <v>19</v>
      </c>
      <c r="E208" s="31">
        <v>0</v>
      </c>
      <c r="F208" s="73">
        <f t="shared" ref="F208:F212" si="26">ROUND(C208*E208,2)</f>
        <v>0</v>
      </c>
      <c r="G208" s="92"/>
      <c r="H208" s="3"/>
    </row>
    <row r="209" spans="1:11" x14ac:dyDescent="0.25">
      <c r="A209" s="70">
        <f t="shared" si="25"/>
        <v>24.030000000000005</v>
      </c>
      <c r="B209" s="71" t="s">
        <v>178</v>
      </c>
      <c r="C209" s="94">
        <f>544.82*0.05</f>
        <v>27.241000000000003</v>
      </c>
      <c r="D209" s="93" t="s">
        <v>16</v>
      </c>
      <c r="E209" s="31">
        <v>0</v>
      </c>
      <c r="F209" s="73">
        <f t="shared" si="26"/>
        <v>0</v>
      </c>
      <c r="G209" s="74"/>
    </row>
    <row r="210" spans="1:11" x14ac:dyDescent="0.25">
      <c r="A210" s="70">
        <f t="shared" si="25"/>
        <v>24.040000000000006</v>
      </c>
      <c r="B210" s="48" t="s">
        <v>179</v>
      </c>
      <c r="C210" s="29">
        <v>10</v>
      </c>
      <c r="D210" s="30" t="s">
        <v>180</v>
      </c>
      <c r="E210" s="31">
        <v>0</v>
      </c>
      <c r="F210" s="73">
        <f t="shared" si="26"/>
        <v>0</v>
      </c>
      <c r="G210" s="32" t="str">
        <f>IFERROR(ROUND(D210*F210,2),"")</f>
        <v/>
      </c>
    </row>
    <row r="211" spans="1:11" x14ac:dyDescent="0.25">
      <c r="A211" s="70">
        <f t="shared" si="25"/>
        <v>24.050000000000008</v>
      </c>
      <c r="B211" s="48" t="s">
        <v>181</v>
      </c>
      <c r="C211" s="29">
        <v>17</v>
      </c>
      <c r="D211" s="30" t="s">
        <v>180</v>
      </c>
      <c r="E211" s="31">
        <v>0</v>
      </c>
      <c r="F211" s="73">
        <f t="shared" si="26"/>
        <v>0</v>
      </c>
      <c r="G211" s="32" t="str">
        <f>IFERROR(ROUND(D211*F211,2),"")</f>
        <v/>
      </c>
    </row>
    <row r="212" spans="1:11" x14ac:dyDescent="0.25">
      <c r="A212" s="70">
        <f t="shared" si="25"/>
        <v>24.060000000000009</v>
      </c>
      <c r="B212" s="48" t="s">
        <v>182</v>
      </c>
      <c r="C212" s="29">
        <v>2</v>
      </c>
      <c r="D212" s="30" t="s">
        <v>180</v>
      </c>
      <c r="E212" s="31">
        <v>0</v>
      </c>
      <c r="F212" s="73">
        <f t="shared" si="26"/>
        <v>0</v>
      </c>
      <c r="G212" s="32" t="str">
        <f>IFERROR(ROUND(D212*F212,2),"")</f>
        <v/>
      </c>
    </row>
    <row r="213" spans="1:11" x14ac:dyDescent="0.25">
      <c r="A213" s="27"/>
      <c r="B213" s="48"/>
      <c r="C213" s="29"/>
      <c r="D213" s="30"/>
      <c r="E213" s="31"/>
      <c r="F213" s="29"/>
      <c r="G213" s="33">
        <f>SUM(F207:F212)</f>
        <v>0</v>
      </c>
    </row>
    <row r="214" spans="1:11" x14ac:dyDescent="0.25">
      <c r="A214" s="77">
        <f>+A206+1</f>
        <v>25</v>
      </c>
      <c r="B214" s="61" t="s">
        <v>183</v>
      </c>
      <c r="C214" s="97"/>
      <c r="D214" s="38"/>
      <c r="E214" s="91"/>
      <c r="F214" s="86"/>
      <c r="G214" s="104" t="s">
        <v>9</v>
      </c>
      <c r="K214" s="105"/>
    </row>
    <row r="215" spans="1:11" x14ac:dyDescent="0.25">
      <c r="A215" s="88">
        <f>+A214+0.01</f>
        <v>25.01</v>
      </c>
      <c r="B215" s="89" t="s">
        <v>184</v>
      </c>
      <c r="C215" s="90">
        <v>4</v>
      </c>
      <c r="D215" s="38" t="s">
        <v>5</v>
      </c>
      <c r="E215" s="91">
        <v>0</v>
      </c>
      <c r="F215" s="73">
        <f t="shared" ref="F215:F216" si="27">ROUND(C215*E215,2)</f>
        <v>0</v>
      </c>
      <c r="G215" s="92"/>
      <c r="K215" s="105"/>
    </row>
    <row r="216" spans="1:11" x14ac:dyDescent="0.25">
      <c r="A216" s="88">
        <f>+A215+0.01</f>
        <v>25.020000000000003</v>
      </c>
      <c r="B216" s="89" t="s">
        <v>185</v>
      </c>
      <c r="C216" s="90">
        <f>5*4</f>
        <v>20</v>
      </c>
      <c r="D216" s="38" t="s">
        <v>22</v>
      </c>
      <c r="E216" s="91">
        <v>0</v>
      </c>
      <c r="F216" s="73">
        <f t="shared" si="27"/>
        <v>0</v>
      </c>
      <c r="G216" s="92"/>
      <c r="K216" s="105"/>
    </row>
    <row r="217" spans="1:11" ht="16.5" thickBot="1" x14ac:dyDescent="0.3">
      <c r="A217" s="99"/>
      <c r="B217" s="100"/>
      <c r="C217" s="101"/>
      <c r="D217" s="38"/>
      <c r="E217" s="91"/>
      <c r="F217" s="86"/>
      <c r="G217" s="92">
        <f>SUM(F215:F217)</f>
        <v>0</v>
      </c>
      <c r="K217" s="105"/>
    </row>
    <row r="218" spans="1:11" ht="16.5" thickBot="1" x14ac:dyDescent="0.3">
      <c r="A218" s="106"/>
      <c r="B218" s="107" t="s">
        <v>186</v>
      </c>
      <c r="C218" s="108"/>
      <c r="D218" s="109"/>
      <c r="E218" s="110"/>
      <c r="F218" s="110"/>
      <c r="G218" s="111">
        <f>SUM(G184:G217)</f>
        <v>0</v>
      </c>
      <c r="K218" s="105"/>
    </row>
    <row r="219" spans="1:11" x14ac:dyDescent="0.25">
      <c r="A219" s="34" t="s">
        <v>9</v>
      </c>
      <c r="B219" s="41" t="s">
        <v>187</v>
      </c>
      <c r="C219" s="29"/>
      <c r="D219" s="30"/>
      <c r="E219" s="31"/>
      <c r="F219" s="36" t="s">
        <v>9</v>
      </c>
      <c r="G219" s="37" t="s">
        <v>9</v>
      </c>
      <c r="K219" s="105"/>
    </row>
    <row r="220" spans="1:11" x14ac:dyDescent="0.25">
      <c r="A220" s="85">
        <f>+A214+1</f>
        <v>26</v>
      </c>
      <c r="B220" s="61" t="s">
        <v>156</v>
      </c>
      <c r="C220" s="38"/>
      <c r="D220" s="38"/>
      <c r="E220" s="86"/>
      <c r="F220" s="86"/>
      <c r="G220" s="87"/>
      <c r="K220" s="105"/>
    </row>
    <row r="221" spans="1:11" x14ac:dyDescent="0.25">
      <c r="A221" s="88">
        <f>+A220+0.01</f>
        <v>26.01</v>
      </c>
      <c r="B221" s="89" t="s">
        <v>188</v>
      </c>
      <c r="C221" s="90">
        <f>(17.6+49.4+52.05+37.54)</f>
        <v>156.59</v>
      </c>
      <c r="D221" s="38" t="s">
        <v>22</v>
      </c>
      <c r="E221" s="91">
        <v>0</v>
      </c>
      <c r="F221" s="73">
        <f t="shared" ref="F221" si="28">ROUND(C221*E221,2)</f>
        <v>0</v>
      </c>
      <c r="G221" s="112"/>
      <c r="K221" s="105"/>
    </row>
    <row r="222" spans="1:11" x14ac:dyDescent="0.25">
      <c r="A222" s="88"/>
      <c r="B222" s="113"/>
      <c r="C222" s="114"/>
      <c r="D222" s="31"/>
      <c r="E222" s="36"/>
      <c r="F222" s="115"/>
      <c r="G222" s="116">
        <f>SUM(F221:F222)</f>
        <v>0</v>
      </c>
      <c r="K222" s="105"/>
    </row>
    <row r="223" spans="1:11" x14ac:dyDescent="0.25">
      <c r="A223" s="34">
        <f>+A220+1</f>
        <v>27</v>
      </c>
      <c r="B223" s="61" t="s">
        <v>158</v>
      </c>
      <c r="C223" s="29"/>
      <c r="D223" s="114"/>
      <c r="E223" s="31"/>
      <c r="F223" s="36"/>
      <c r="G223" s="37"/>
      <c r="K223" s="105"/>
    </row>
    <row r="224" spans="1:11" x14ac:dyDescent="0.25">
      <c r="A224" s="88">
        <f>+A223+0.01</f>
        <v>27.01</v>
      </c>
      <c r="B224" s="39" t="s">
        <v>189</v>
      </c>
      <c r="C224" s="90">
        <f>1*1*0.9*2</f>
        <v>1.8</v>
      </c>
      <c r="D224" s="38" t="s">
        <v>160</v>
      </c>
      <c r="E224" s="91">
        <v>0</v>
      </c>
      <c r="F224" s="73">
        <f t="shared" ref="F224:F226" si="29">ROUND(C224*E224,2)</f>
        <v>0</v>
      </c>
      <c r="G224" s="112"/>
      <c r="K224" s="105"/>
    </row>
    <row r="225" spans="1:11" ht="30" x14ac:dyDescent="0.25">
      <c r="A225" s="88">
        <f>+A224+0.01</f>
        <v>27.020000000000003</v>
      </c>
      <c r="B225" s="39" t="s">
        <v>190</v>
      </c>
      <c r="C225" s="90">
        <f>(1*1-0.3*0.3)*0.6*2</f>
        <v>1.0920000000000001</v>
      </c>
      <c r="D225" s="38" t="s">
        <v>165</v>
      </c>
      <c r="E225" s="91">
        <v>0</v>
      </c>
      <c r="F225" s="73">
        <f t="shared" si="29"/>
        <v>0</v>
      </c>
      <c r="G225" s="112"/>
      <c r="K225" s="105"/>
    </row>
    <row r="226" spans="1:11" x14ac:dyDescent="0.25">
      <c r="A226" s="88">
        <f>+A225+0.01</f>
        <v>27.030000000000005</v>
      </c>
      <c r="B226" s="89" t="s">
        <v>168</v>
      </c>
      <c r="C226" s="90">
        <f>+(C224-C225)*1.3</f>
        <v>0.9204</v>
      </c>
      <c r="D226" s="38" t="s">
        <v>169</v>
      </c>
      <c r="E226" s="91">
        <v>0</v>
      </c>
      <c r="F226" s="73">
        <f t="shared" si="29"/>
        <v>0</v>
      </c>
      <c r="G226" s="112"/>
    </row>
    <row r="227" spans="1:11" x14ac:dyDescent="0.25">
      <c r="A227" s="88"/>
      <c r="B227" s="89"/>
      <c r="C227" s="90"/>
      <c r="D227" s="38"/>
      <c r="E227" s="91"/>
      <c r="F227" s="91"/>
      <c r="G227" s="116">
        <f>SUM(F224:F226)</f>
        <v>0</v>
      </c>
    </row>
    <row r="228" spans="1:11" x14ac:dyDescent="0.25">
      <c r="A228" s="34">
        <f>+A223+1</f>
        <v>28</v>
      </c>
      <c r="B228" s="41" t="s">
        <v>191</v>
      </c>
      <c r="C228" s="90"/>
      <c r="D228" s="38"/>
      <c r="E228" s="91"/>
      <c r="F228" s="91"/>
      <c r="G228" s="112"/>
    </row>
    <row r="229" spans="1:11" ht="30" x14ac:dyDescent="0.25">
      <c r="A229" s="88">
        <f>+A228+0.01</f>
        <v>28.01</v>
      </c>
      <c r="B229" s="39" t="s">
        <v>192</v>
      </c>
      <c r="C229" s="29">
        <f>1*1*0.3*2</f>
        <v>0.6</v>
      </c>
      <c r="D229" s="30" t="s">
        <v>16</v>
      </c>
      <c r="E229" s="31">
        <v>0</v>
      </c>
      <c r="F229" s="73">
        <f t="shared" ref="F229:F230" si="30">ROUND(C229*E229,2)</f>
        <v>0</v>
      </c>
      <c r="G229" s="32" t="str">
        <f>IFERROR(ROUND(D229*F229,2),"")</f>
        <v/>
      </c>
    </row>
    <row r="230" spans="1:11" ht="30" x14ac:dyDescent="0.25">
      <c r="A230" s="88">
        <f>+A229+0.01</f>
        <v>28.020000000000003</v>
      </c>
      <c r="B230" s="39" t="s">
        <v>241</v>
      </c>
      <c r="C230" s="29">
        <f>0.3*0.3*(3.03+0.6)*2</f>
        <v>0.65339999999999998</v>
      </c>
      <c r="D230" s="30" t="s">
        <v>16</v>
      </c>
      <c r="E230" s="31">
        <v>0</v>
      </c>
      <c r="F230" s="73">
        <f t="shared" si="30"/>
        <v>0</v>
      </c>
      <c r="G230" s="32" t="str">
        <f>IFERROR(ROUND(D230*F230,2),"")</f>
        <v/>
      </c>
    </row>
    <row r="231" spans="1:11" x14ac:dyDescent="0.25">
      <c r="A231" s="88"/>
      <c r="B231" s="39"/>
      <c r="C231" s="29"/>
      <c r="D231" s="114"/>
      <c r="E231" s="31"/>
      <c r="F231" s="29"/>
      <c r="G231" s="116">
        <f>SUM(F228:F231)</f>
        <v>0</v>
      </c>
    </row>
    <row r="232" spans="1:11" x14ac:dyDescent="0.25">
      <c r="A232" s="34">
        <f>+A228+1</f>
        <v>29</v>
      </c>
      <c r="B232" s="41" t="s">
        <v>193</v>
      </c>
      <c r="C232" s="114"/>
      <c r="D232" s="31"/>
      <c r="E232" s="36"/>
      <c r="F232" s="91"/>
      <c r="G232" s="32"/>
    </row>
    <row r="233" spans="1:11" x14ac:dyDescent="0.25">
      <c r="A233" s="88">
        <f>+A232+0.01</f>
        <v>29.01</v>
      </c>
      <c r="B233" s="39" t="s">
        <v>194</v>
      </c>
      <c r="C233" s="29">
        <f>0.2*0.2*9*3.32</f>
        <v>1.1952000000000003</v>
      </c>
      <c r="D233" s="30" t="s">
        <v>16</v>
      </c>
      <c r="E233" s="31">
        <v>0</v>
      </c>
      <c r="F233" s="73">
        <f t="shared" ref="F233:F235" si="31">ROUND(C233*E233,2)</f>
        <v>0</v>
      </c>
      <c r="G233" s="32" t="str">
        <f>IFERROR(ROUND(D233*F233,2),"")</f>
        <v/>
      </c>
    </row>
    <row r="234" spans="1:11" x14ac:dyDescent="0.25">
      <c r="A234" s="88">
        <f>+A233+0.01</f>
        <v>29.020000000000003</v>
      </c>
      <c r="B234" s="39" t="s">
        <v>195</v>
      </c>
      <c r="C234" s="29">
        <f>0.15*0.2*0.6*33</f>
        <v>0.59399999999999997</v>
      </c>
      <c r="D234" s="30" t="s">
        <v>16</v>
      </c>
      <c r="E234" s="31">
        <v>0</v>
      </c>
      <c r="F234" s="73">
        <f t="shared" si="31"/>
        <v>0</v>
      </c>
      <c r="G234" s="32" t="str">
        <f>IFERROR(ROUND(D234*F234,2),"")</f>
        <v/>
      </c>
    </row>
    <row r="235" spans="1:11" x14ac:dyDescent="0.25">
      <c r="A235" s="88">
        <f>+A234+0.01</f>
        <v>29.030000000000005</v>
      </c>
      <c r="B235" s="39" t="s">
        <v>196</v>
      </c>
      <c r="C235" s="29">
        <f>0.15*0.2*(49.4+52.05+37.54+17.6-3-6.1-1-5)</f>
        <v>4.244699999999999</v>
      </c>
      <c r="D235" s="30" t="s">
        <v>16</v>
      </c>
      <c r="E235" s="31">
        <v>0</v>
      </c>
      <c r="F235" s="73">
        <f t="shared" si="31"/>
        <v>0</v>
      </c>
      <c r="G235" s="32" t="str">
        <f>IFERROR(ROUND(D235*F235,2),"")</f>
        <v/>
      </c>
    </row>
    <row r="236" spans="1:11" x14ac:dyDescent="0.25">
      <c r="A236" s="88"/>
      <c r="B236" s="39"/>
      <c r="C236" s="29"/>
      <c r="D236" s="114"/>
      <c r="E236" s="115"/>
      <c r="F236" s="29"/>
      <c r="G236" s="116">
        <f>SUM(F233:F235)</f>
        <v>0</v>
      </c>
    </row>
    <row r="237" spans="1:11" x14ac:dyDescent="0.25">
      <c r="A237" s="34">
        <f>+A232+1</f>
        <v>30</v>
      </c>
      <c r="B237" s="41" t="s">
        <v>197</v>
      </c>
      <c r="C237" s="29"/>
      <c r="D237" s="114"/>
      <c r="E237" s="31"/>
      <c r="F237" s="36"/>
      <c r="G237" s="32"/>
    </row>
    <row r="238" spans="1:11" x14ac:dyDescent="0.25">
      <c r="A238" s="88">
        <f>+A237+0.01</f>
        <v>30.01</v>
      </c>
      <c r="B238" s="39" t="s">
        <v>198</v>
      </c>
      <c r="C238" s="29">
        <f>(49.4+52.05+37.54-6.1-5.7-1.4)*0.2</f>
        <v>25.157999999999998</v>
      </c>
      <c r="D238" s="30" t="s">
        <v>19</v>
      </c>
      <c r="E238" s="31">
        <v>0</v>
      </c>
      <c r="F238" s="73">
        <f t="shared" ref="F238" si="32">ROUND(C238*E238,2)</f>
        <v>0</v>
      </c>
      <c r="G238" s="32" t="str">
        <f>IFERROR(ROUND(D238*F238,2),"")</f>
        <v/>
      </c>
    </row>
    <row r="239" spans="1:11" x14ac:dyDescent="0.25">
      <c r="A239" s="88"/>
      <c r="B239" s="39"/>
      <c r="C239" s="29"/>
      <c r="D239" s="114"/>
      <c r="E239" s="31"/>
      <c r="F239" s="29"/>
      <c r="G239" s="116">
        <f>SUM(F238:F239)</f>
        <v>0</v>
      </c>
    </row>
    <row r="240" spans="1:11" x14ac:dyDescent="0.25">
      <c r="A240" s="34">
        <f>+A237+1</f>
        <v>31</v>
      </c>
      <c r="B240" s="41" t="s">
        <v>199</v>
      </c>
      <c r="C240" s="29"/>
      <c r="D240" s="114"/>
      <c r="E240" s="31"/>
      <c r="F240" s="36"/>
      <c r="G240" s="32"/>
    </row>
    <row r="241" spans="1:7" x14ac:dyDescent="0.25">
      <c r="A241" s="88">
        <f t="shared" ref="A241:A247" si="33">+A240+0.01</f>
        <v>31.01</v>
      </c>
      <c r="B241" s="39" t="s">
        <v>200</v>
      </c>
      <c r="C241" s="29">
        <f>(0.3*3*3.03+0.3* 0.3)*2</f>
        <v>5.6339999999999986</v>
      </c>
      <c r="D241" s="30" t="s">
        <v>19</v>
      </c>
      <c r="E241" s="31">
        <v>0</v>
      </c>
      <c r="F241" s="73">
        <f t="shared" ref="F241:F247" si="34">ROUND(C241*E241,2)</f>
        <v>0</v>
      </c>
      <c r="G241" s="32" t="str">
        <f t="shared" ref="G241:G247" si="35">IFERROR(ROUND(D241*F241,2),"")</f>
        <v/>
      </c>
    </row>
    <row r="242" spans="1:7" x14ac:dyDescent="0.25">
      <c r="A242" s="88">
        <f t="shared" si="33"/>
        <v>31.020000000000003</v>
      </c>
      <c r="B242" s="39" t="s">
        <v>201</v>
      </c>
      <c r="C242" s="29">
        <f>9*0.2*4*3.32 + 33*(0.2*2+0.15*2)*0.6 + 2*0.3*4*3.03 +(156.59-6.1-3-1.4-5.7)*1.2*2</f>
        <v>381.97200000000004</v>
      </c>
      <c r="D242" s="30" t="s">
        <v>19</v>
      </c>
      <c r="E242" s="31">
        <v>0</v>
      </c>
      <c r="F242" s="73">
        <f t="shared" si="34"/>
        <v>0</v>
      </c>
      <c r="G242" s="32" t="str">
        <f t="shared" si="35"/>
        <v/>
      </c>
    </row>
    <row r="243" spans="1:7" x14ac:dyDescent="0.25">
      <c r="A243" s="88">
        <f t="shared" si="33"/>
        <v>31.030000000000005</v>
      </c>
      <c r="B243" s="39" t="s">
        <v>202</v>
      </c>
      <c r="C243" s="29">
        <f>+C241</f>
        <v>5.6339999999999986</v>
      </c>
      <c r="D243" s="30" t="s">
        <v>19</v>
      </c>
      <c r="E243" s="31">
        <v>0</v>
      </c>
      <c r="F243" s="73">
        <f t="shared" si="34"/>
        <v>0</v>
      </c>
      <c r="G243" s="32" t="str">
        <f t="shared" si="35"/>
        <v/>
      </c>
    </row>
    <row r="244" spans="1:7" x14ac:dyDescent="0.25">
      <c r="A244" s="88">
        <f t="shared" si="33"/>
        <v>31.040000000000006</v>
      </c>
      <c r="B244" s="39" t="s">
        <v>203</v>
      </c>
      <c r="C244" s="29">
        <f>+C242</f>
        <v>381.97200000000004</v>
      </c>
      <c r="D244" s="30" t="s">
        <v>19</v>
      </c>
      <c r="E244" s="31">
        <v>0</v>
      </c>
      <c r="F244" s="73">
        <f t="shared" si="34"/>
        <v>0</v>
      </c>
      <c r="G244" s="32" t="str">
        <f t="shared" si="35"/>
        <v/>
      </c>
    </row>
    <row r="245" spans="1:7" x14ac:dyDescent="0.25">
      <c r="A245" s="88">
        <f t="shared" si="33"/>
        <v>31.050000000000008</v>
      </c>
      <c r="B245" s="39" t="s">
        <v>204</v>
      </c>
      <c r="C245" s="29">
        <f>(156.59-6.1-5.7-3-1.4)*2+(3.03*4+0.3*4)*2+2.1*2*8</f>
        <v>341.02000000000004</v>
      </c>
      <c r="D245" s="30" t="s">
        <v>22</v>
      </c>
      <c r="E245" s="31">
        <v>0</v>
      </c>
      <c r="F245" s="73">
        <f t="shared" si="34"/>
        <v>0</v>
      </c>
      <c r="G245" s="32" t="str">
        <f t="shared" si="35"/>
        <v/>
      </c>
    </row>
    <row r="246" spans="1:7" x14ac:dyDescent="0.25">
      <c r="A246" s="88">
        <f t="shared" si="33"/>
        <v>31.060000000000009</v>
      </c>
      <c r="B246" s="39" t="s">
        <v>205</v>
      </c>
      <c r="C246" s="29">
        <f>$C$244+C243</f>
        <v>387.60600000000005</v>
      </c>
      <c r="D246" s="30" t="s">
        <v>19</v>
      </c>
      <c r="E246" s="31">
        <v>0</v>
      </c>
      <c r="F246" s="73">
        <f t="shared" si="34"/>
        <v>0</v>
      </c>
      <c r="G246" s="32" t="str">
        <f t="shared" si="35"/>
        <v/>
      </c>
    </row>
    <row r="247" spans="1:7" x14ac:dyDescent="0.25">
      <c r="A247" s="88">
        <f t="shared" si="33"/>
        <v>31.070000000000011</v>
      </c>
      <c r="B247" s="39" t="s">
        <v>206</v>
      </c>
      <c r="C247" s="29">
        <f>$C$244+C243</f>
        <v>387.60600000000005</v>
      </c>
      <c r="D247" s="30" t="s">
        <v>19</v>
      </c>
      <c r="E247" s="31">
        <v>0</v>
      </c>
      <c r="F247" s="73">
        <f t="shared" si="34"/>
        <v>0</v>
      </c>
      <c r="G247" s="32" t="str">
        <f t="shared" si="35"/>
        <v/>
      </c>
    </row>
    <row r="248" spans="1:7" x14ac:dyDescent="0.25">
      <c r="A248" s="88"/>
      <c r="B248" s="39"/>
      <c r="C248" s="29"/>
      <c r="D248" s="30"/>
      <c r="E248" s="31"/>
      <c r="F248" s="29"/>
      <c r="G248" s="116">
        <f>SUM(F241:F248)</f>
        <v>0</v>
      </c>
    </row>
    <row r="249" spans="1:7" x14ac:dyDescent="0.25">
      <c r="A249" s="34">
        <f>+A240+1</f>
        <v>32</v>
      </c>
      <c r="B249" s="41" t="s">
        <v>207</v>
      </c>
      <c r="C249" s="29"/>
      <c r="D249" s="30"/>
      <c r="E249" s="31"/>
      <c r="F249" s="29"/>
      <c r="G249" s="32"/>
    </row>
    <row r="250" spans="1:7" ht="30" x14ac:dyDescent="0.25">
      <c r="A250" s="88">
        <f>+A249+0.01</f>
        <v>32.01</v>
      </c>
      <c r="B250" s="39" t="s">
        <v>208</v>
      </c>
      <c r="C250" s="29">
        <f>(131.39-37.54)*0.7</f>
        <v>65.694999999999993</v>
      </c>
      <c r="D250" s="30" t="s">
        <v>22</v>
      </c>
      <c r="E250" s="31">
        <v>0</v>
      </c>
      <c r="F250" s="73">
        <f t="shared" ref="F250:F254" si="36">ROUND(C250*E250,2)</f>
        <v>0</v>
      </c>
      <c r="G250" s="32" t="str">
        <f>IFERROR(ROUND(D250*F250,2),"")</f>
        <v/>
      </c>
    </row>
    <row r="251" spans="1:7" ht="30" x14ac:dyDescent="0.25">
      <c r="A251" s="88">
        <f>+A250+0.01</f>
        <v>32.019999999999996</v>
      </c>
      <c r="B251" s="39" t="s">
        <v>209</v>
      </c>
      <c r="C251" s="29">
        <f>(131.39-37.54)*0.3</f>
        <v>28.154999999999998</v>
      </c>
      <c r="D251" s="30" t="s">
        <v>22</v>
      </c>
      <c r="E251" s="31">
        <v>0</v>
      </c>
      <c r="F251" s="73">
        <f t="shared" si="36"/>
        <v>0</v>
      </c>
      <c r="G251" s="32" t="str">
        <f>IFERROR(ROUND(D251*F251,2),"")</f>
        <v/>
      </c>
    </row>
    <row r="252" spans="1:7" ht="30" x14ac:dyDescent="0.25">
      <c r="A252" s="88">
        <f>+A251+0.01</f>
        <v>32.029999999999994</v>
      </c>
      <c r="B252" s="39" t="s">
        <v>210</v>
      </c>
      <c r="C252" s="29">
        <v>3</v>
      </c>
      <c r="D252" s="30" t="s">
        <v>22</v>
      </c>
      <c r="E252" s="31">
        <v>0</v>
      </c>
      <c r="F252" s="73">
        <f t="shared" si="36"/>
        <v>0</v>
      </c>
      <c r="G252" s="32" t="str">
        <f>IFERROR(ROUND(D252*F252,2),"")</f>
        <v/>
      </c>
    </row>
    <row r="253" spans="1:7" x14ac:dyDescent="0.25">
      <c r="A253" s="88">
        <f>+A252+0.01</f>
        <v>32.039999999999992</v>
      </c>
      <c r="B253" s="39" t="s">
        <v>211</v>
      </c>
      <c r="C253" s="29">
        <v>40</v>
      </c>
      <c r="D253" s="30" t="s">
        <v>5</v>
      </c>
      <c r="E253" s="31">
        <v>0</v>
      </c>
      <c r="F253" s="73">
        <f t="shared" si="36"/>
        <v>0</v>
      </c>
      <c r="G253" s="32" t="str">
        <f>IFERROR(ROUND(D253*F253,2),"")</f>
        <v/>
      </c>
    </row>
    <row r="254" spans="1:7" x14ac:dyDescent="0.25">
      <c r="A254" s="88">
        <f>+A253+0.01</f>
        <v>32.04999999999999</v>
      </c>
      <c r="B254" s="39" t="s">
        <v>212</v>
      </c>
      <c r="C254" s="29">
        <f>156.59-37.54</f>
        <v>119.05000000000001</v>
      </c>
      <c r="D254" s="30" t="s">
        <v>22</v>
      </c>
      <c r="E254" s="31">
        <v>0</v>
      </c>
      <c r="F254" s="73">
        <f t="shared" si="36"/>
        <v>0</v>
      </c>
      <c r="G254" s="32" t="str">
        <f>IFERROR(ROUND(D254*F254,2),"")</f>
        <v/>
      </c>
    </row>
    <row r="255" spans="1:7" x14ac:dyDescent="0.25">
      <c r="A255" s="88"/>
      <c r="B255" s="39"/>
      <c r="C255" s="29"/>
      <c r="D255" s="30"/>
      <c r="E255" s="31"/>
      <c r="F255" s="29"/>
      <c r="G255" s="33">
        <f>SUM(F250:F254)</f>
        <v>0</v>
      </c>
    </row>
    <row r="256" spans="1:7" x14ac:dyDescent="0.25">
      <c r="A256" s="34">
        <f>+A249+1</f>
        <v>33</v>
      </c>
      <c r="B256" s="41" t="s">
        <v>213</v>
      </c>
      <c r="C256" s="29"/>
      <c r="D256" s="30"/>
      <c r="E256" s="31"/>
      <c r="F256" s="29"/>
      <c r="G256" s="32"/>
    </row>
    <row r="257" spans="1:7" ht="30" x14ac:dyDescent="0.25">
      <c r="A257" s="88">
        <f>+A256+0.01</f>
        <v>33.01</v>
      </c>
      <c r="B257" s="39" t="s">
        <v>209</v>
      </c>
      <c r="C257" s="29">
        <f>37.54-6.1-1.4-5.7</f>
        <v>24.34</v>
      </c>
      <c r="D257" s="30" t="s">
        <v>22</v>
      </c>
      <c r="E257" s="31">
        <v>0</v>
      </c>
      <c r="F257" s="73">
        <f t="shared" ref="F257:F260" si="37">ROUND(C257*E257,2)</f>
        <v>0</v>
      </c>
      <c r="G257" s="32" t="str">
        <f>IFERROR(ROUND(D257*F257,2),"")</f>
        <v/>
      </c>
    </row>
    <row r="258" spans="1:7" ht="30" x14ac:dyDescent="0.25">
      <c r="A258" s="88">
        <f>+A257+0.01</f>
        <v>33.019999999999996</v>
      </c>
      <c r="B258" s="39" t="s">
        <v>214</v>
      </c>
      <c r="C258" s="29">
        <v>1.4</v>
      </c>
      <c r="D258" s="30" t="s">
        <v>22</v>
      </c>
      <c r="E258" s="31">
        <v>0</v>
      </c>
      <c r="F258" s="73">
        <f t="shared" si="37"/>
        <v>0</v>
      </c>
      <c r="G258" s="32" t="str">
        <f>IFERROR(ROUND(D258*F258,2),"")</f>
        <v/>
      </c>
    </row>
    <row r="259" spans="1:7" ht="30" x14ac:dyDescent="0.25">
      <c r="A259" s="88">
        <f>+A258+0.01</f>
        <v>33.029999999999994</v>
      </c>
      <c r="B259" s="39" t="s">
        <v>215</v>
      </c>
      <c r="C259" s="29">
        <v>6.1</v>
      </c>
      <c r="D259" s="30" t="s">
        <v>22</v>
      </c>
      <c r="E259" s="31">
        <v>0</v>
      </c>
      <c r="F259" s="73">
        <f t="shared" si="37"/>
        <v>0</v>
      </c>
      <c r="G259" s="32" t="str">
        <f>IFERROR(ROUND(D259*F259,2),"")</f>
        <v/>
      </c>
    </row>
    <row r="260" spans="1:7" ht="30" x14ac:dyDescent="0.25">
      <c r="A260" s="88">
        <f>+A259+0.01</f>
        <v>33.039999999999992</v>
      </c>
      <c r="B260" s="39" t="s">
        <v>216</v>
      </c>
      <c r="C260" s="29">
        <v>5.7</v>
      </c>
      <c r="D260" s="30" t="s">
        <v>22</v>
      </c>
      <c r="E260" s="31">
        <v>0</v>
      </c>
      <c r="F260" s="73">
        <f t="shared" si="37"/>
        <v>0</v>
      </c>
      <c r="G260" s="32" t="str">
        <f>IFERROR(ROUND(D260*F260,2),"")</f>
        <v/>
      </c>
    </row>
    <row r="261" spans="1:7" ht="16.5" thickBot="1" x14ac:dyDescent="0.3">
      <c r="A261" s="117"/>
      <c r="B261" s="118"/>
      <c r="C261" s="119"/>
      <c r="D261" s="120"/>
      <c r="E261" s="121"/>
      <c r="F261" s="119"/>
      <c r="G261" s="116">
        <f>SUM(F257:F260)</f>
        <v>0</v>
      </c>
    </row>
    <row r="262" spans="1:7" ht="16.5" thickBot="1" x14ac:dyDescent="0.3">
      <c r="A262" s="106"/>
      <c r="B262" s="107" t="s">
        <v>217</v>
      </c>
      <c r="C262" s="108"/>
      <c r="D262" s="109"/>
      <c r="E262" s="122"/>
      <c r="F262" s="109"/>
      <c r="G262" s="111">
        <f>SUM(G222:G261)</f>
        <v>0</v>
      </c>
    </row>
    <row r="263" spans="1:7" x14ac:dyDescent="0.25">
      <c r="A263" s="34">
        <f>+A256+1</f>
        <v>34</v>
      </c>
      <c r="B263" s="41" t="s">
        <v>218</v>
      </c>
      <c r="C263" s="29"/>
      <c r="D263" s="30"/>
      <c r="E263" s="31"/>
      <c r="F263" s="36" t="s">
        <v>9</v>
      </c>
      <c r="G263" s="37" t="s">
        <v>9</v>
      </c>
    </row>
    <row r="264" spans="1:7" ht="30" x14ac:dyDescent="0.25">
      <c r="A264" s="88">
        <f>+A263+0.01</f>
        <v>34.01</v>
      </c>
      <c r="B264" s="39" t="s">
        <v>219</v>
      </c>
      <c r="C264" s="90">
        <v>1</v>
      </c>
      <c r="D264" s="38" t="s">
        <v>5</v>
      </c>
      <c r="E264" s="91">
        <v>0</v>
      </c>
      <c r="F264" s="73">
        <f t="shared" ref="F264:F265" si="38">ROUND(C264*E264,2)</f>
        <v>0</v>
      </c>
      <c r="G264" s="112"/>
    </row>
    <row r="265" spans="1:7" x14ac:dyDescent="0.25">
      <c r="A265" s="88">
        <f>+A264+0.01</f>
        <v>34.019999999999996</v>
      </c>
      <c r="B265" s="39" t="s">
        <v>220</v>
      </c>
      <c r="C265" s="90">
        <v>1</v>
      </c>
      <c r="D265" s="38" t="s">
        <v>221</v>
      </c>
      <c r="E265" s="91">
        <v>0</v>
      </c>
      <c r="F265" s="73">
        <f t="shared" si="38"/>
        <v>0</v>
      </c>
      <c r="G265" s="112"/>
    </row>
    <row r="266" spans="1:7" ht="16.5" thickBot="1" x14ac:dyDescent="0.3">
      <c r="A266" s="88"/>
      <c r="B266" s="39"/>
      <c r="C266" s="29"/>
      <c r="D266" s="30"/>
      <c r="E266" s="31"/>
      <c r="F266" s="90"/>
      <c r="G266" s="123">
        <f>SUM(F263:F266)</f>
        <v>0</v>
      </c>
    </row>
    <row r="267" spans="1:7" ht="16.5" thickBot="1" x14ac:dyDescent="0.3">
      <c r="A267" s="106"/>
      <c r="B267" s="107" t="s">
        <v>222</v>
      </c>
      <c r="C267" s="108"/>
      <c r="D267" s="109"/>
      <c r="E267" s="122"/>
      <c r="F267" s="109"/>
      <c r="G267" s="111">
        <f>SUM(G266)</f>
        <v>0</v>
      </c>
    </row>
    <row r="268" spans="1:7" x14ac:dyDescent="0.25">
      <c r="A268" s="124"/>
      <c r="B268" s="125" t="s">
        <v>223</v>
      </c>
      <c r="C268" s="126"/>
      <c r="D268" s="127"/>
      <c r="E268" s="128"/>
      <c r="F268" s="127"/>
      <c r="G268" s="129">
        <f>+G141+G180+G218+G262+G267</f>
        <v>0</v>
      </c>
    </row>
    <row r="269" spans="1:7" x14ac:dyDescent="0.25">
      <c r="A269" s="50"/>
      <c r="B269" s="130" t="s">
        <v>224</v>
      </c>
      <c r="C269" s="131"/>
      <c r="D269" s="30"/>
      <c r="E269" s="132"/>
      <c r="F269" s="131"/>
      <c r="G269" s="29"/>
    </row>
    <row r="270" spans="1:7" x14ac:dyDescent="0.25">
      <c r="A270" s="50"/>
      <c r="B270" s="133" t="s">
        <v>225</v>
      </c>
      <c r="C270" s="134">
        <v>0.1</v>
      </c>
      <c r="D270" s="30"/>
      <c r="E270" s="132"/>
      <c r="F270" s="131">
        <f t="shared" ref="F270:F274" si="39">+$G$268*C270</f>
        <v>0</v>
      </c>
      <c r="G270" s="29"/>
    </row>
    <row r="271" spans="1:7" x14ac:dyDescent="0.25">
      <c r="A271" s="50"/>
      <c r="B271" s="133" t="s">
        <v>226</v>
      </c>
      <c r="C271" s="134">
        <v>0.03</v>
      </c>
      <c r="D271" s="30"/>
      <c r="E271" s="132"/>
      <c r="F271" s="131">
        <f t="shared" si="39"/>
        <v>0</v>
      </c>
      <c r="G271" s="29"/>
    </row>
    <row r="272" spans="1:7" x14ac:dyDescent="0.25">
      <c r="A272" s="50"/>
      <c r="B272" s="133" t="s">
        <v>227</v>
      </c>
      <c r="C272" s="134">
        <v>0.03</v>
      </c>
      <c r="D272" s="30"/>
      <c r="E272" s="132"/>
      <c r="F272" s="131">
        <f t="shared" si="39"/>
        <v>0</v>
      </c>
      <c r="G272" s="29"/>
    </row>
    <row r="273" spans="1:7" x14ac:dyDescent="0.25">
      <c r="A273" s="50"/>
      <c r="B273" s="71" t="s">
        <v>228</v>
      </c>
      <c r="C273" s="134">
        <v>0.01</v>
      </c>
      <c r="D273" s="30"/>
      <c r="E273" s="132"/>
      <c r="F273" s="131">
        <f t="shared" si="39"/>
        <v>0</v>
      </c>
      <c r="G273" s="29"/>
    </row>
    <row r="274" spans="1:7" x14ac:dyDescent="0.25">
      <c r="A274" s="50"/>
      <c r="B274" s="133" t="s">
        <v>229</v>
      </c>
      <c r="C274" s="134">
        <v>3.5000000000000003E-2</v>
      </c>
      <c r="D274" s="30"/>
      <c r="E274" s="132"/>
      <c r="F274" s="131">
        <f t="shared" si="39"/>
        <v>0</v>
      </c>
      <c r="G274" s="29"/>
    </row>
    <row r="275" spans="1:7" x14ac:dyDescent="0.25">
      <c r="A275" s="50"/>
      <c r="B275" s="71" t="s">
        <v>230</v>
      </c>
      <c r="C275" s="90">
        <v>1</v>
      </c>
      <c r="D275" s="30" t="s">
        <v>221</v>
      </c>
      <c r="E275" s="132"/>
      <c r="F275" s="131">
        <v>0</v>
      </c>
      <c r="G275" s="29"/>
    </row>
    <row r="276" spans="1:7" x14ac:dyDescent="0.25">
      <c r="A276" s="50"/>
      <c r="B276" s="71" t="s">
        <v>231</v>
      </c>
      <c r="C276" s="135">
        <v>1</v>
      </c>
      <c r="D276" s="30" t="s">
        <v>221</v>
      </c>
      <c r="E276" s="132"/>
      <c r="F276" s="131">
        <v>0</v>
      </c>
      <c r="G276" s="29"/>
    </row>
    <row r="277" spans="1:7" x14ac:dyDescent="0.25">
      <c r="A277" s="50"/>
      <c r="B277" s="133" t="s">
        <v>232</v>
      </c>
      <c r="C277" s="134">
        <v>1E-3</v>
      </c>
      <c r="D277" s="30"/>
      <c r="E277" s="132"/>
      <c r="F277" s="131">
        <f>+$G$268*C277</f>
        <v>0</v>
      </c>
      <c r="G277" s="29"/>
    </row>
    <row r="278" spans="1:7" x14ac:dyDescent="0.25">
      <c r="A278" s="50"/>
      <c r="B278" s="71" t="s">
        <v>233</v>
      </c>
      <c r="C278" s="134">
        <v>0.18</v>
      </c>
      <c r="D278" s="30"/>
      <c r="E278" s="132"/>
      <c r="F278" s="131">
        <f>+F270*C278</f>
        <v>0</v>
      </c>
      <c r="G278" s="29"/>
    </row>
    <row r="279" spans="1:7" x14ac:dyDescent="0.25">
      <c r="A279" s="50"/>
      <c r="B279" s="136" t="s">
        <v>234</v>
      </c>
      <c r="C279" s="131"/>
      <c r="D279" s="30"/>
      <c r="E279" s="132"/>
      <c r="F279" s="137" t="s">
        <v>9</v>
      </c>
      <c r="G279" s="29">
        <f>SUM(F270:F278)</f>
        <v>0</v>
      </c>
    </row>
    <row r="280" spans="1:7" x14ac:dyDescent="0.25">
      <c r="A280" s="50"/>
      <c r="B280" s="50"/>
      <c r="C280" s="131"/>
      <c r="D280" s="30"/>
      <c r="E280" s="132"/>
      <c r="F280" s="131"/>
      <c r="G280" s="29"/>
    </row>
    <row r="281" spans="1:7" ht="16.5" thickBot="1" x14ac:dyDescent="0.3">
      <c r="A281" s="138"/>
      <c r="B281" s="139" t="s">
        <v>235</v>
      </c>
      <c r="C281" s="140"/>
      <c r="D281" s="141"/>
      <c r="E281" s="142"/>
      <c r="F281" s="140" t="s">
        <v>9</v>
      </c>
      <c r="G281" s="143">
        <f>+G268+G279+G280</f>
        <v>0</v>
      </c>
    </row>
    <row r="282" spans="1:7" x14ac:dyDescent="0.25">
      <c r="A282" s="144"/>
      <c r="B282" s="145"/>
      <c r="C282" s="146"/>
      <c r="D282" s="147"/>
      <c r="E282" s="148"/>
      <c r="F282" s="148"/>
      <c r="G282" s="148"/>
    </row>
    <row r="283" spans="1:7" x14ac:dyDescent="0.25">
      <c r="A283" s="149"/>
      <c r="B283" s="150" t="s">
        <v>242</v>
      </c>
      <c r="C283" s="150"/>
      <c r="D283" s="150"/>
      <c r="E283" s="150"/>
      <c r="F283" s="150"/>
      <c r="G283" s="150"/>
    </row>
    <row r="284" spans="1:7" x14ac:dyDescent="0.25">
      <c r="A284" s="149"/>
      <c r="B284" s="149"/>
      <c r="C284" s="149"/>
      <c r="D284" s="149"/>
      <c r="E284" s="149"/>
      <c r="F284" s="149"/>
      <c r="G284" s="149"/>
    </row>
    <row r="285" spans="1:7" ht="36" customHeight="1" x14ac:dyDescent="0.25">
      <c r="A285" s="149"/>
      <c r="B285" s="151" t="s">
        <v>243</v>
      </c>
      <c r="C285" s="151"/>
      <c r="D285" s="151"/>
      <c r="E285" s="151"/>
      <c r="F285" s="151"/>
      <c r="G285" s="151"/>
    </row>
    <row r="286" spans="1:7" x14ac:dyDescent="0.25">
      <c r="A286" s="149"/>
      <c r="B286" s="149"/>
      <c r="C286" s="149"/>
      <c r="D286" s="149"/>
      <c r="E286" s="149"/>
      <c r="F286" s="149"/>
      <c r="G286" s="149"/>
    </row>
    <row r="287" spans="1:7" x14ac:dyDescent="0.25">
      <c r="A287" s="149"/>
      <c r="B287" s="149"/>
      <c r="C287" s="149"/>
      <c r="D287" s="149"/>
      <c r="E287" s="149"/>
      <c r="F287" s="149"/>
      <c r="G287" s="149"/>
    </row>
    <row r="288" spans="1:7" x14ac:dyDescent="0.25">
      <c r="A288" s="149"/>
      <c r="B288" s="152"/>
      <c r="C288" s="160"/>
      <c r="D288" s="160"/>
      <c r="E288" s="160"/>
      <c r="F288" s="160"/>
      <c r="G288" s="160"/>
    </row>
    <row r="289" spans="1:7" x14ac:dyDescent="0.25">
      <c r="A289" s="149"/>
      <c r="B289" s="153"/>
      <c r="C289" s="153"/>
      <c r="D289" s="153"/>
      <c r="E289" s="153"/>
      <c r="F289" s="153"/>
      <c r="G289" s="153"/>
    </row>
    <row r="290" spans="1:7" x14ac:dyDescent="0.25">
      <c r="A290" s="149"/>
      <c r="B290" s="152"/>
      <c r="C290" s="161"/>
      <c r="D290" s="161"/>
      <c r="E290" s="161"/>
      <c r="F290" s="161"/>
      <c r="G290" s="161"/>
    </row>
    <row r="291" spans="1:7" x14ac:dyDescent="0.25">
      <c r="A291" s="149"/>
      <c r="B291" s="153"/>
      <c r="C291" s="162"/>
      <c r="D291" s="162"/>
      <c r="E291" s="162"/>
      <c r="F291" s="162"/>
      <c r="G291" s="162"/>
    </row>
  </sheetData>
  <mergeCells count="6">
    <mergeCell ref="C291:G291"/>
    <mergeCell ref="A1:G1"/>
    <mergeCell ref="A2:G2"/>
    <mergeCell ref="B4:F4"/>
    <mergeCell ref="C288:G288"/>
    <mergeCell ref="C290:G290"/>
  </mergeCells>
  <pageMargins left="0.7" right="0.7" top="0.75" bottom="0.75" header="0.3" footer="0.3"/>
  <pageSetup scale="58" fitToHeight="0" orientation="portrait" horizontalDpi="4294967295" verticalDpi="4294967295" r:id="rId1"/>
  <headerFooter>
    <oddFooter>&amp;CPRESUPUESTO PARA TERMINACION DEL CENTRO DE ATENCION PRIMARIA LOS MEMIZOS, MUNICIPIO NAGUA, PROVINCIA MARIA TRINIDAD SANCHEZ, REPUBLICA DOMINICANA&amp;R&amp;P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 de Cantidades</vt:lpstr>
      <vt:lpstr>'Lista de Cantidades'!Área_de_impresión</vt:lpstr>
      <vt:lpstr>'Lista de Cantidades'!Títulos_a_imprimir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Leonardo Garcia de Leon</dc:creator>
  <cp:lastModifiedBy>Rafael Antonio Matos</cp:lastModifiedBy>
  <dcterms:created xsi:type="dcterms:W3CDTF">2026-07-29T20:33:44Z</dcterms:created>
  <dcterms:modified xsi:type="dcterms:W3CDTF">2026-09-15T18:52:56Z</dcterms:modified>
</cp:coreProperties>
</file>