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Z:\server\1. COMPRAS\2. Sigef Portal Transacional\Portal Transaccional\2. Contratación Menor\2026\DAF-CM-2026-0035 READECUACIÓN NEYBA\"/>
    </mc:Choice>
  </mc:AlternateContent>
  <xr:revisionPtr revIDLastSave="0" documentId="13_ncr:1_{79A93316-6A00-4CA7-A723-B4F53C4BDB96}" xr6:coauthVersionLast="47" xr6:coauthVersionMax="47" xr10:uidLastSave="{00000000-0000-0000-0000-000000000000}"/>
  <bookViews>
    <workbookView xWindow="-120" yWindow="-120" windowWidth="29040" windowHeight="15840" xr2:uid="{00000000-000D-0000-FFFF-FFFF00000000}"/>
  </bookViews>
  <sheets>
    <sheet name="Remodelacion Neyba" sheetId="1" r:id="rId1"/>
  </sheets>
  <definedNames>
    <definedName name="_xlnm.Print_Area" localSheetId="0">'Remodelacion Neyba'!$A$1:$F$65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1" i="1" l="1"/>
  <c r="A32" i="1"/>
  <c r="A33" i="1" s="1"/>
  <c r="A30" i="1"/>
  <c r="F48" i="1"/>
  <c r="F47" i="1"/>
  <c r="C22" i="1" l="1"/>
  <c r="F20" i="1" l="1"/>
  <c r="A18" i="1" l="1"/>
  <c r="A19" i="1" s="1"/>
  <c r="A15" i="1" l="1"/>
  <c r="F50" i="1" l="1"/>
  <c r="F49" i="1"/>
  <c r="F46" i="1"/>
  <c r="F43" i="1"/>
  <c r="F28" i="1"/>
  <c r="A22" i="1"/>
  <c r="A23" i="1" s="1"/>
  <c r="A24" i="1" s="1"/>
  <c r="A25" i="1" s="1"/>
  <c r="F16" i="1"/>
  <c r="A10" i="1"/>
  <c r="A11" i="1" s="1"/>
  <c r="A36" i="1" l="1"/>
  <c r="A37" i="1" s="1"/>
  <c r="A38" i="1" s="1"/>
  <c r="A39" i="1" s="1"/>
  <c r="A40" i="1" s="1"/>
  <c r="A26" i="1"/>
  <c r="A27" i="1" s="1"/>
  <c r="F13" i="1"/>
  <c r="F41" i="1"/>
  <c r="F51" i="1"/>
  <c r="F44" i="1"/>
  <c r="F53" i="1" l="1"/>
  <c r="F61" i="1" s="1"/>
  <c r="A45" i="1"/>
  <c r="A43" i="1"/>
  <c r="A55" i="1" l="1"/>
  <c r="A56" i="1" s="1"/>
  <c r="A57" i="1" s="1"/>
  <c r="A58" i="1" s="1"/>
  <c r="A59" i="1" s="1"/>
  <c r="A60" i="1" s="1"/>
  <c r="A61" i="1" s="1"/>
  <c r="A62" i="1" s="1"/>
  <c r="A46" i="1"/>
  <c r="A47" i="1" s="1"/>
  <c r="A48" i="1" s="1"/>
  <c r="A49" i="1" s="1"/>
  <c r="A50" i="1" s="1"/>
  <c r="F58" i="1"/>
  <c r="F59" i="1"/>
  <c r="F60" i="1"/>
  <c r="F56" i="1"/>
  <c r="F62" i="1" s="1"/>
  <c r="F57" i="1"/>
  <c r="F63" i="1" l="1"/>
  <c r="F6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Lenin Almonte</author>
  </authors>
  <commentList>
    <comment ref="E40" authorId="0" shapeId="0" xr:uid="{DBC47257-B33C-4FD8-B3F0-0533538962CA}">
      <text>
        <r>
          <rPr>
            <b/>
            <sz val="9"/>
            <color indexed="81"/>
            <rFont val="Tahoma"/>
            <family val="2"/>
          </rPr>
          <t>PU tomado del análisis de costos 5.01 en la hoja APU-Principales. Precios de materiales estimados de mercado, pendientes de cotización formal del suplidor.</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<sst xmlns="http://schemas.openxmlformats.org/spreadsheetml/2006/main" count="95" uniqueCount="65">
  <si>
    <t>DIRECCION DE SERVICIOS GENERALES E INFRAESTRUCTURA</t>
  </si>
  <si>
    <t xml:space="preserve"> PRESUPUESTO No.</t>
  </si>
  <si>
    <t>OBRA CODIFICADA</t>
  </si>
  <si>
    <t xml:space="preserve">UBICACIÓN: </t>
  </si>
  <si>
    <t>Item</t>
  </si>
  <si>
    <t>Descripción</t>
  </si>
  <si>
    <t>CANT.</t>
  </si>
  <si>
    <t>UD.</t>
  </si>
  <si>
    <t>PU</t>
  </si>
  <si>
    <t xml:space="preserve">VALOR </t>
  </si>
  <si>
    <t>Preliminares</t>
  </si>
  <si>
    <t>Subtotal</t>
  </si>
  <si>
    <t>SUBTOTAL GENERAL</t>
  </si>
  <si>
    <t>GASTOS INDIRECTOS</t>
  </si>
  <si>
    <t>Dirección Técnica y Responsabilidad</t>
  </si>
  <si>
    <t>Gastos Administrativos</t>
  </si>
  <si>
    <t>Transportes</t>
  </si>
  <si>
    <t>Imprevistos</t>
  </si>
  <si>
    <t>CODIA</t>
  </si>
  <si>
    <t>LEY 686</t>
  </si>
  <si>
    <t>ITBIS (18% del 10% de Beneficios)</t>
  </si>
  <si>
    <t>M2</t>
  </si>
  <si>
    <t>P.A.</t>
  </si>
  <si>
    <t>Acondicionamiento de plomería para fregadero</t>
  </si>
  <si>
    <t>Suministro de pintura interior satinada superior (Dos manos)</t>
  </si>
  <si>
    <t>P2</t>
  </si>
  <si>
    <t>Limpieza continua y final (Bote de escombros)</t>
  </si>
  <si>
    <t>ML</t>
  </si>
  <si>
    <t>UD</t>
  </si>
  <si>
    <t>Terminación Pisos</t>
  </si>
  <si>
    <t>Misceláneos</t>
  </si>
  <si>
    <t>PROYECTO: Adecuación de nueva sucursal Promipyme Neyba</t>
  </si>
  <si>
    <t>Desmonte de muros de pandereta agrietados</t>
  </si>
  <si>
    <t>DSGIN-002-2026</t>
  </si>
  <si>
    <t>Suministro e instalación de cerramiento en cristal templado de 3/8” para delimitación de oficina gerencial, altura 1.70 m, con perfilería de aluminio color blanco</t>
  </si>
  <si>
    <t>Resane y reparación de cantos y mochetas afectados por desmonte de muros en pandereta</t>
  </si>
  <si>
    <t xml:space="preserve">Herraje y Cristaleria </t>
  </si>
  <si>
    <t xml:space="preserve">Puertas polimetal acceso a escaleras, incluye llavin ,Blanca baño (1.00mts. x 2.10mts) </t>
  </si>
  <si>
    <t>Suministro y colocacion de puerta comercial en aluminio negro y vidrio claro, perfil tradicional (0.90mts. X 2.10mts)</t>
  </si>
  <si>
    <t>Resane de pisos afectados por demolicion de muros</t>
  </si>
  <si>
    <t xml:space="preserve">Instalaciones Electricas </t>
  </si>
  <si>
    <t xml:space="preserve">TOTAL GENERAL </t>
  </si>
  <si>
    <t>Suministro e instalación de panel eléctrico de 12 espacios, con barra de neutro y barra de tierra, incluye breakers (6de 1P-20A y 2 de 2P-30A)</t>
  </si>
  <si>
    <t>Estructura Ligera</t>
  </si>
  <si>
    <t>Suministro e instalación de muros en DensGlass a dos caras para cierre perimetral</t>
  </si>
  <si>
    <t>Suministro e instalación de muros en Sheetrock a dos caras para muros interiores</t>
  </si>
  <si>
    <t xml:space="preserve">Puertas polimetal acceso a escaleras, incluye llavin ,Blanca baño (0.80mts. x 2.10mts) </t>
  </si>
  <si>
    <t>Suministro e instalacion lamparas colgantes led, Luz Blanco (Incluye ranurado y resane de techos)</t>
  </si>
  <si>
    <t>Suministro y colocación de salidas eléctricas para interruptores dobles terminados (Incluye ranurado y resane de muros)</t>
  </si>
  <si>
    <t>Suministro y colocación de salidas eléctricas para UPS terminados (Incluye ranurado y resane de muros)</t>
  </si>
  <si>
    <t>Suministro y colocación de salidas eléctricas para tomacorrientes terminados (Incluye ranurado y resane de muros)</t>
  </si>
  <si>
    <t>U.D</t>
  </si>
  <si>
    <t>Instalacion de Aires Acondicionados (Incluye materiales)</t>
  </si>
  <si>
    <t>Instalacion de abanicos de techo</t>
  </si>
  <si>
    <t xml:space="preserve">Desmonte de puertas existentes </t>
  </si>
  <si>
    <t>Botes de escombros</t>
  </si>
  <si>
    <t>Dinteles (entrada de escaleras y accesor a comedor)</t>
  </si>
  <si>
    <t xml:space="preserve">Trabajos en Cocina </t>
  </si>
  <si>
    <t>Gabinetes de madera (1.60m)</t>
  </si>
  <si>
    <t>PL</t>
  </si>
  <si>
    <t>Gabinetes de madera (1.00 m) dos cuerpos de 0.80 m</t>
  </si>
  <si>
    <t>Tope en granito 1.20 ml (Inluye estructura apoyo)</t>
  </si>
  <si>
    <t>Ventana frontal 3.96 x 1.10, corredera aluminio y vidrio claro 3/16" Perfil P65</t>
  </si>
  <si>
    <t>Fabricación, suministro y montaje de escalera metálica tipo U de estructura ligera para salvar una altura de 3.00 metros en un desarrollo aproximado de 5.50 metros lineales, con un ancho de huella de 1.20 metros, estructurada mediante perfiles tubulares de acero de calibre comercial y zancos resistentes, conformada por dos tramos inclinados y un descanso intermedio cuadrado de 1.20 m por 1.20 m. Los peldaños cuentan con una base en perfil ángulo y superficie en chapa metálica estriada antideslizante, complementados con un sistema de baranda y pasamanos de protección lateral integrado en tubos metálicos de 0.90 metros de altura. El trabajo incluye la aplicación previa de una mano de pintura anticorrosiva de imprimación y acabado final en esmalte sintético, con cortes, soldaduras, anclajes y fijación definitiva "</t>
  </si>
  <si>
    <t>Refuerzo de muros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</si>
</sst>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_(&quot;$&quot;* \(#,##0.00\);_(&quot;$&quot;* &quot;-&quot;??_);_(@_)"/>
    <numFmt numFmtId="43" formatCode="_(* #,##0.00_);_(* \(#,##0.00\);_(* &quot;-&quot;??_);_(@_)"/>
    <numFmt numFmtId="165" formatCode="#,##0.000_);\(#,##0.000\)"/>
    <numFmt numFmtId="166" formatCode="_(&quot;RD$&quot;* #,##0.00_);_(&quot;RD$&quot;* \(#,##0.00\);_(&quot;RD$&quot;* &quot;-&quot;??_);_(@_)"/>
    <numFmt numFmtId="167" formatCode="&quot;$&quot;#,##0;[Red]\-&quot;$&quot;#,##0"/>
    <numFmt numFmtId="168" formatCode="&quot;$&quot;#,##0.00;[Red]\-&quot;$&quot;#,##0.00"/>
    <numFmt numFmtId="169" formatCode="_([$€-2]* #,##0.00_);_([$€-2]* \(#,##0.00\);_([$€-2]* &quot;-&quot;??_)"/>
    <numFmt numFmtId="170" formatCode="0.0"/>
    <numFmt numFmtId="171" formatCode="_-&quot;$&quot;* #,##0.00_-;\-&quot;$&quot;* #,##0.00_-;_-&quot;$&quot;* &quot;-&quot;??_-;_-@_-"/>
  </numFmts>
  <fonts count="20">
    <font>
      <sz val="11"/>
      <color theme="1"/>
      <name val="Calibri"/>
      <family val="2"/>
      <scheme val="minor"/>
    </font>
    <font>
      <sz val="11"/>
      <color theme="1"/>
      <name val="Calibri"/>
      <family val="2"/>
      <scheme val="minor"/>
    </font>
    <font>
      <sz val="10"/>
      <name val="Arial"/>
      <family val="2"/>
    </font>
    <font>
      <sz val="12"/>
      <name val="Book Antiqua"/>
      <family val="1"/>
    </font>
    <font>
      <sz val="12"/>
      <color theme="1"/>
      <name val="Book Antiqua"/>
      <family val="1"/>
    </font>
    <font>
      <sz val="10"/>
      <name val="MS Sans Serif"/>
      <family val="2"/>
    </font>
    <font>
      <b/>
      <sz val="16"/>
      <name val="Book Antiqua"/>
      <family val="1"/>
    </font>
    <font>
      <sz val="12"/>
      <color indexed="8"/>
      <name val="Book Antiqua"/>
      <family val="1"/>
    </font>
    <font>
      <sz val="12"/>
      <name val="Arial"/>
      <family val="2"/>
    </font>
    <font>
      <b/>
      <sz val="12"/>
      <color indexed="8"/>
      <name val="Book Antiqua"/>
      <family val="1"/>
    </font>
    <font>
      <b/>
      <sz val="12"/>
      <name val="Book Antiqua"/>
      <family val="1"/>
    </font>
    <font>
      <sz val="12"/>
      <name val="TimesNewRomanPS"/>
    </font>
    <font>
      <b/>
      <sz val="14"/>
      <color theme="1"/>
      <name val="Book Antiqua"/>
      <family val="1"/>
    </font>
    <font>
      <b/>
      <sz val="12"/>
      <color theme="1"/>
      <name val="Book Antiqua"/>
      <family val="1"/>
    </font>
    <font>
      <sz val="10"/>
      <color indexed="12"/>
      <name val="MS Sans Serif"/>
      <family val="2"/>
    </font>
    <font>
      <sz val="12"/>
      <color theme="1"/>
      <name val="Calibri"/>
      <family val="2"/>
      <scheme val="minor"/>
    </font>
    <font>
      <sz val="11"/>
      <color indexed="8"/>
      <name val="Calibri"/>
      <family val="2"/>
    </font>
    <font>
      <b/>
      <sz val="9"/>
      <color indexed="81"/>
      <name val="Tahoma"/>
      <family val="2"/>
    </font>
    <font>
      <sz val="12"/>
      <color rgb="FF000000"/>
      <name val="Book Antiqua"/>
      <family val="1"/>
    </font>
    <font>
      <sz val="12"/>
      <color theme="3" tint="0.499984740745262"/>
      <name val="Book Antiqua"/>
      <family val="1"/>
    </font>
  </fonts>
  <fills count="5">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FFFF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0" fontId="5" fillId="0" borderId="0"/>
    <xf numFmtId="0" fontId="5" fillId="0" borderId="0"/>
    <xf numFmtId="165" fontId="8" fillId="0" borderId="0"/>
    <xf numFmtId="0" fontId="11" fillId="0" borderId="0"/>
    <xf numFmtId="166" fontId="2" fillId="0" borderId="0" applyFont="0" applyFill="0" applyBorder="0" applyAlignment="0" applyProtection="0"/>
    <xf numFmtId="40" fontId="5" fillId="0" borderId="0" applyFont="0" applyFill="0" applyBorder="0" applyAlignment="0" applyProtection="0"/>
    <xf numFmtId="40"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9" fontId="2" fillId="0" borderId="0" applyFont="0" applyFill="0" applyBorder="0" applyAlignment="0" applyProtection="0"/>
    <xf numFmtId="0" fontId="14" fillId="0" borderId="0" applyFill="0" applyBorder="0" applyProtection="0">
      <alignment horizontal="center" vertical="center"/>
      <protection locked="0"/>
    </xf>
    <xf numFmtId="43" fontId="2" fillId="0" borderId="0" applyFont="0" applyFill="0" applyBorder="0" applyAlignment="0" applyProtection="0"/>
    <xf numFmtId="43" fontId="11" fillId="0" borderId="0" applyFont="0" applyFill="0" applyBorder="0" applyAlignment="0" applyProtection="0"/>
    <xf numFmtId="0" fontId="2" fillId="0" borderId="0" applyFont="0" applyFill="0" applyBorder="0" applyAlignment="0" applyProtection="0"/>
    <xf numFmtId="170" fontId="15" fillId="0" borderId="0" applyFont="0" applyFill="0" applyBorder="0" applyAlignment="0" applyProtection="0"/>
    <xf numFmtId="44" fontId="1" fillId="0" borderId="0" applyFont="0" applyFill="0" applyBorder="0" applyAlignment="0" applyProtection="0"/>
    <xf numFmtId="169" fontId="15" fillId="0" borderId="0" applyFont="0" applyFill="0" applyBorder="0" applyAlignment="0" applyProtection="0"/>
    <xf numFmtId="171" fontId="16" fillId="0" borderId="0" applyFont="0" applyFill="0" applyBorder="0" applyAlignment="0" applyProtection="0"/>
    <xf numFmtId="0" fontId="1" fillId="0" borderId="0"/>
    <xf numFmtId="0" fontId="11" fillId="0" borderId="0"/>
    <xf numFmtId="0" fontId="1" fillId="0" borderId="0"/>
    <xf numFmtId="0" fontId="15" fillId="0" borderId="0"/>
    <xf numFmtId="0" fontId="16" fillId="0" borderId="0" applyNumberFormat="0" applyFill="0" applyBorder="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43" fontId="1" fillId="0" borderId="0" applyFont="0" applyFill="0" applyBorder="0" applyAlignment="0" applyProtection="0"/>
  </cellStyleXfs>
  <cellXfs count="121">
    <xf numFmtId="0" fontId="0" fillId="0" borderId="0" xfId="0"/>
    <xf numFmtId="0" fontId="4" fillId="0" borderId="0" xfId="0" applyFont="1" applyAlignment="1">
      <alignment vertical="center" wrapText="1"/>
    </xf>
    <xf numFmtId="2" fontId="12" fillId="2" borderId="1" xfId="5" applyNumberFormat="1" applyFont="1" applyFill="1" applyBorder="1" applyAlignment="1">
      <alignment horizontal="center" vertical="center" wrapText="1"/>
    </xf>
    <xf numFmtId="0" fontId="12" fillId="2" borderId="1" xfId="5" applyFont="1" applyFill="1" applyBorder="1" applyAlignment="1">
      <alignment horizontal="center" vertical="center" wrapText="1"/>
    </xf>
    <xf numFmtId="166" fontId="12" fillId="2" borderId="1" xfId="5" applyNumberFormat="1" applyFont="1" applyFill="1" applyBorder="1" applyAlignment="1">
      <alignment horizontal="center" vertical="center" wrapText="1"/>
    </xf>
    <xf numFmtId="0" fontId="13" fillId="0" borderId="0" xfId="0" applyFont="1" applyAlignment="1">
      <alignment vertical="center" wrapText="1"/>
    </xf>
    <xf numFmtId="0" fontId="4" fillId="0" borderId="0" xfId="0" applyFont="1" applyAlignment="1">
      <alignment horizontal="left" vertical="center" wrapText="1"/>
    </xf>
    <xf numFmtId="0" fontId="13" fillId="0" borderId="0" xfId="0" applyFont="1" applyAlignment="1">
      <alignment horizontal="left" vertical="center" wrapText="1"/>
    </xf>
    <xf numFmtId="44" fontId="4" fillId="0" borderId="0" xfId="2" applyFont="1" applyAlignment="1">
      <alignment vertical="center" wrapText="1"/>
    </xf>
    <xf numFmtId="2" fontId="4" fillId="0" borderId="0" xfId="0" applyNumberFormat="1" applyFont="1" applyAlignment="1">
      <alignment horizontal="center" vertical="center" wrapText="1"/>
    </xf>
    <xf numFmtId="166" fontId="4" fillId="0" borderId="0" xfId="0" applyNumberFormat="1" applyFont="1" applyAlignment="1">
      <alignment horizontal="center" vertical="center" wrapText="1"/>
    </xf>
    <xf numFmtId="166" fontId="4" fillId="0" borderId="0" xfId="0" applyNumberFormat="1" applyFont="1" applyAlignment="1">
      <alignment vertical="center" wrapText="1"/>
    </xf>
    <xf numFmtId="44" fontId="4" fillId="0" borderId="0" xfId="0" applyNumberFormat="1" applyFont="1" applyAlignment="1">
      <alignment vertical="center" wrapText="1"/>
    </xf>
    <xf numFmtId="2" fontId="3" fillId="0" borderId="1" xfId="4" applyNumberFormat="1" applyFont="1" applyFill="1" applyBorder="1" applyAlignment="1">
      <alignment horizontal="center" vertical="center" wrapText="1"/>
    </xf>
    <xf numFmtId="2" fontId="3" fillId="0" borderId="1" xfId="5" applyNumberFormat="1" applyFont="1" applyBorder="1" applyAlignment="1">
      <alignment horizontal="center" vertical="center" wrapText="1"/>
    </xf>
    <xf numFmtId="166" fontId="3" fillId="3" borderId="1" xfId="4" applyNumberFormat="1" applyFont="1" applyFill="1" applyBorder="1" applyAlignment="1">
      <alignment horizontal="center" vertical="center" wrapText="1"/>
    </xf>
    <xf numFmtId="2" fontId="3" fillId="3" borderId="1" xfId="4" applyNumberFormat="1" applyFont="1" applyFill="1" applyBorder="1" applyAlignment="1">
      <alignment horizontal="center" vertical="center" wrapText="1"/>
    </xf>
    <xf numFmtId="2" fontId="3" fillId="3" borderId="1" xfId="5" applyNumberFormat="1" applyFont="1" applyFill="1" applyBorder="1" applyAlignment="1">
      <alignment horizontal="center" vertical="center" wrapText="1"/>
    </xf>
    <xf numFmtId="0" fontId="10" fillId="2" borderId="1" xfId="5" applyFont="1" applyFill="1" applyBorder="1" applyAlignment="1">
      <alignment vertical="center" wrapText="1"/>
    </xf>
    <xf numFmtId="0" fontId="4" fillId="0" borderId="0" xfId="0" applyFont="1" applyAlignment="1">
      <alignment horizontal="center" vertical="center" wrapText="1"/>
    </xf>
    <xf numFmtId="43" fontId="7" fillId="0" borderId="0" xfId="1" applyFont="1" applyFill="1" applyBorder="1" applyAlignment="1">
      <alignment vertical="center" wrapText="1"/>
    </xf>
    <xf numFmtId="166" fontId="7" fillId="0" borderId="0" xfId="1" applyNumberFormat="1" applyFont="1" applyFill="1" applyBorder="1" applyAlignment="1">
      <alignment horizontal="center" vertical="center" wrapText="1"/>
    </xf>
    <xf numFmtId="49" fontId="9" fillId="0" borderId="0" xfId="1" applyNumberFormat="1" applyFont="1" applyFill="1" applyBorder="1" applyAlignment="1">
      <alignment horizontal="left" vertical="center" wrapText="1"/>
    </xf>
    <xf numFmtId="2" fontId="7" fillId="0" borderId="16" xfId="6" applyNumberFormat="1" applyFont="1" applyBorder="1" applyAlignment="1">
      <alignment horizontal="center" vertical="center" wrapText="1"/>
    </xf>
    <xf numFmtId="165" fontId="3" fillId="0" borderId="0" xfId="7" applyFont="1" applyAlignment="1">
      <alignment vertical="center" wrapText="1"/>
    </xf>
    <xf numFmtId="39" fontId="9" fillId="0" borderId="0" xfId="6" applyNumberFormat="1" applyFont="1" applyAlignment="1">
      <alignment horizontal="center" vertical="center" wrapText="1"/>
    </xf>
    <xf numFmtId="166" fontId="3" fillId="0" borderId="17" xfId="5" applyNumberFormat="1" applyFont="1" applyBorder="1" applyAlignment="1">
      <alignment horizontal="center" vertical="center" wrapText="1"/>
    </xf>
    <xf numFmtId="165" fontId="10" fillId="0" borderId="0" xfId="7" applyFont="1" applyAlignment="1">
      <alignment vertical="center" wrapText="1"/>
    </xf>
    <xf numFmtId="0" fontId="9" fillId="0" borderId="0" xfId="8" applyFont="1" applyAlignment="1">
      <alignment horizontal="center" vertical="center" wrapText="1"/>
    </xf>
    <xf numFmtId="2" fontId="3" fillId="0" borderId="17" xfId="5" applyNumberFormat="1" applyFont="1" applyBorder="1" applyAlignment="1">
      <alignment horizontal="center" vertical="center" wrapText="1"/>
    </xf>
    <xf numFmtId="2" fontId="7" fillId="0" borderId="16" xfId="1" applyNumberFormat="1" applyFont="1" applyFill="1" applyBorder="1" applyAlignment="1">
      <alignment horizontal="center" vertical="center" wrapText="1"/>
    </xf>
    <xf numFmtId="43" fontId="7" fillId="0" borderId="17" xfId="1" applyFont="1" applyFill="1" applyBorder="1" applyAlignment="1">
      <alignment vertical="center" wrapText="1"/>
    </xf>
    <xf numFmtId="2" fontId="3" fillId="0" borderId="16" xfId="4" applyNumberFormat="1" applyFont="1" applyBorder="1" applyAlignment="1">
      <alignment horizontal="center" vertical="center" wrapText="1"/>
    </xf>
    <xf numFmtId="0" fontId="3" fillId="0" borderId="0" xfId="5" applyFont="1" applyAlignment="1">
      <alignment vertical="center" wrapText="1"/>
    </xf>
    <xf numFmtId="2" fontId="3" fillId="0" borderId="0" xfId="4" applyNumberFormat="1" applyFont="1" applyBorder="1" applyAlignment="1">
      <alignment horizontal="center" vertical="center" wrapText="1"/>
    </xf>
    <xf numFmtId="2" fontId="3" fillId="0" borderId="0" xfId="5" applyNumberFormat="1" applyFont="1" applyAlignment="1">
      <alignment horizontal="center" vertical="center" wrapText="1"/>
    </xf>
    <xf numFmtId="166" fontId="3" fillId="0" borderId="0" xfId="4" applyNumberFormat="1" applyFont="1" applyBorder="1" applyAlignment="1">
      <alignment horizontal="center" vertical="center" wrapText="1"/>
    </xf>
    <xf numFmtId="166" fontId="3" fillId="0" borderId="17" xfId="5" applyNumberFormat="1" applyFont="1" applyBorder="1" applyAlignment="1">
      <alignment vertical="center" wrapText="1"/>
    </xf>
    <xf numFmtId="2" fontId="12" fillId="2" borderId="18" xfId="5" applyNumberFormat="1" applyFont="1" applyFill="1" applyBorder="1" applyAlignment="1">
      <alignment horizontal="center" vertical="center" wrapText="1"/>
    </xf>
    <xf numFmtId="166" fontId="12" fillId="2" borderId="19" xfId="5" applyNumberFormat="1" applyFont="1" applyFill="1" applyBorder="1" applyAlignment="1">
      <alignment horizontal="center" vertical="center" wrapText="1"/>
    </xf>
    <xf numFmtId="0" fontId="3" fillId="0" borderId="1" xfId="5" applyFont="1" applyBorder="1" applyAlignment="1">
      <alignment vertical="center" wrapText="1"/>
    </xf>
    <xf numFmtId="165" fontId="3" fillId="0" borderId="0" xfId="7" applyFont="1" applyAlignment="1">
      <alignment horizontal="center" vertical="center" wrapText="1"/>
    </xf>
    <xf numFmtId="43" fontId="7" fillId="0" borderId="0" xfId="1" applyFont="1" applyFill="1" applyBorder="1" applyAlignment="1">
      <alignment horizontal="center" vertical="center" wrapText="1"/>
    </xf>
    <xf numFmtId="0" fontId="3" fillId="0" borderId="1" xfId="5" applyFont="1" applyBorder="1" applyAlignment="1">
      <alignment horizontal="center" vertical="center" wrapText="1"/>
    </xf>
    <xf numFmtId="43" fontId="3" fillId="0" borderId="0" xfId="1" applyFont="1" applyFill="1" applyBorder="1" applyAlignment="1">
      <alignment horizontal="center" vertical="center" wrapText="1"/>
    </xf>
    <xf numFmtId="2" fontId="13" fillId="2" borderId="18" xfId="5" applyNumberFormat="1" applyFont="1" applyFill="1" applyBorder="1" applyAlignment="1">
      <alignment horizontal="center" vertical="center" wrapText="1"/>
    </xf>
    <xf numFmtId="0" fontId="13" fillId="2" borderId="1" xfId="5" applyFont="1" applyFill="1" applyBorder="1" applyAlignment="1">
      <alignment vertical="center" wrapText="1"/>
    </xf>
    <xf numFmtId="2" fontId="13" fillId="2" borderId="1" xfId="5" applyNumberFormat="1" applyFont="1" applyFill="1" applyBorder="1" applyAlignment="1">
      <alignment horizontal="center" vertical="center" wrapText="1"/>
    </xf>
    <xf numFmtId="166" fontId="13" fillId="2" borderId="1" xfId="5" applyNumberFormat="1" applyFont="1" applyFill="1" applyBorder="1" applyAlignment="1">
      <alignment horizontal="center" vertical="center" wrapText="1"/>
    </xf>
    <xf numFmtId="166" fontId="13" fillId="2" borderId="19" xfId="5" applyNumberFormat="1" applyFont="1" applyFill="1" applyBorder="1" applyAlignment="1">
      <alignment vertical="center" wrapText="1"/>
    </xf>
    <xf numFmtId="2" fontId="3" fillId="0" borderId="18" xfId="4" applyNumberFormat="1" applyFont="1" applyFill="1" applyBorder="1" applyAlignment="1">
      <alignment horizontal="center" vertical="center" wrapText="1"/>
    </xf>
    <xf numFmtId="0" fontId="4" fillId="3" borderId="1" xfId="0" applyFont="1" applyFill="1" applyBorder="1" applyAlignment="1">
      <alignment vertical="center" wrapText="1"/>
    </xf>
    <xf numFmtId="166" fontId="3" fillId="0" borderId="19" xfId="4" applyNumberFormat="1" applyFont="1" applyFill="1" applyBorder="1" applyAlignment="1">
      <alignment vertical="center" wrapText="1"/>
    </xf>
    <xf numFmtId="166" fontId="10" fillId="4" borderId="1" xfId="4" applyNumberFormat="1" applyFont="1" applyFill="1" applyBorder="1" applyAlignment="1">
      <alignment horizontal="center" vertical="center" wrapText="1"/>
    </xf>
    <xf numFmtId="166" fontId="10" fillId="0" borderId="19" xfId="4" applyNumberFormat="1" applyFont="1" applyFill="1" applyBorder="1" applyAlignment="1">
      <alignment vertical="center" wrapText="1"/>
    </xf>
    <xf numFmtId="0" fontId="13" fillId="2" borderId="1" xfId="5" applyFont="1" applyFill="1" applyBorder="1" applyAlignment="1">
      <alignment horizontal="left" vertical="center" wrapText="1"/>
    </xf>
    <xf numFmtId="166" fontId="13" fillId="2" borderId="19" xfId="5" applyNumberFormat="1" applyFont="1" applyFill="1" applyBorder="1" applyAlignment="1">
      <alignment horizontal="center" vertical="center" wrapText="1"/>
    </xf>
    <xf numFmtId="2" fontId="10" fillId="2" borderId="18" xfId="4" applyNumberFormat="1" applyFont="1" applyFill="1" applyBorder="1" applyAlignment="1">
      <alignment horizontal="center" vertical="center" wrapText="1"/>
    </xf>
    <xf numFmtId="2" fontId="10" fillId="2" borderId="1" xfId="4" applyNumberFormat="1" applyFont="1" applyFill="1" applyBorder="1" applyAlignment="1">
      <alignment horizontal="center" vertical="center" wrapText="1"/>
    </xf>
    <xf numFmtId="2" fontId="10" fillId="2" borderId="1" xfId="5" applyNumberFormat="1" applyFont="1" applyFill="1" applyBorder="1" applyAlignment="1">
      <alignment horizontal="center" vertical="center" wrapText="1"/>
    </xf>
    <xf numFmtId="166" fontId="10" fillId="2" borderId="1" xfId="4" applyNumberFormat="1" applyFont="1" applyFill="1" applyBorder="1" applyAlignment="1">
      <alignment horizontal="center" vertical="center" wrapText="1"/>
    </xf>
    <xf numFmtId="166" fontId="10" fillId="2" borderId="19" xfId="4" applyNumberFormat="1" applyFont="1" applyFill="1" applyBorder="1" applyAlignment="1">
      <alignment vertical="center" wrapText="1"/>
    </xf>
    <xf numFmtId="166" fontId="3" fillId="0" borderId="1" xfId="4" applyNumberFormat="1" applyFont="1" applyFill="1" applyBorder="1" applyAlignment="1">
      <alignment horizontal="center" vertical="center" wrapText="1"/>
    </xf>
    <xf numFmtId="166" fontId="18" fillId="4" borderId="1" xfId="4" applyNumberFormat="1"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166" fontId="3" fillId="3" borderId="19" xfId="4" applyNumberFormat="1" applyFont="1" applyFill="1" applyBorder="1" applyAlignment="1">
      <alignment vertical="center" wrapText="1"/>
    </xf>
    <xf numFmtId="166" fontId="3" fillId="0" borderId="0" xfId="5" applyNumberFormat="1" applyFont="1" applyAlignment="1">
      <alignment horizontal="center" vertical="center" wrapText="1"/>
    </xf>
    <xf numFmtId="166" fontId="10" fillId="0" borderId="1" xfId="5" applyNumberFormat="1" applyFont="1" applyBorder="1" applyAlignment="1">
      <alignment horizontal="center" vertical="center" wrapText="1"/>
    </xf>
    <xf numFmtId="166" fontId="10" fillId="0" borderId="19" xfId="9" applyFont="1" applyFill="1" applyBorder="1" applyAlignment="1">
      <alignment vertical="center" wrapText="1"/>
    </xf>
    <xf numFmtId="2" fontId="13" fillId="2" borderId="16" xfId="5" applyNumberFormat="1" applyFont="1" applyFill="1" applyBorder="1" applyAlignment="1">
      <alignment horizontal="center" vertical="center" wrapText="1"/>
    </xf>
    <xf numFmtId="0" fontId="13" fillId="2" borderId="0" xfId="5" applyFont="1" applyFill="1" applyAlignment="1">
      <alignment vertical="center" wrapText="1"/>
    </xf>
    <xf numFmtId="2" fontId="13" fillId="2" borderId="0" xfId="5" applyNumberFormat="1" applyFont="1" applyFill="1" applyAlignment="1">
      <alignment horizontal="center" vertical="center" wrapText="1"/>
    </xf>
    <xf numFmtId="166" fontId="13" fillId="2" borderId="0" xfId="5" applyNumberFormat="1" applyFont="1" applyFill="1" applyAlignment="1">
      <alignment horizontal="center" vertical="center" wrapText="1"/>
    </xf>
    <xf numFmtId="166" fontId="13" fillId="2" borderId="17" xfId="5" applyNumberFormat="1" applyFont="1" applyFill="1" applyBorder="1" applyAlignment="1">
      <alignment vertical="center" wrapText="1"/>
    </xf>
    <xf numFmtId="2" fontId="3" fillId="0" borderId="2" xfId="4" applyNumberFormat="1" applyFont="1" applyFill="1" applyBorder="1" applyAlignment="1">
      <alignment horizontal="center" vertical="center" wrapText="1"/>
    </xf>
    <xf numFmtId="0" fontId="3" fillId="0" borderId="3" xfId="5" applyFont="1" applyBorder="1" applyAlignment="1">
      <alignment vertical="center" wrapText="1"/>
    </xf>
    <xf numFmtId="2" fontId="3" fillId="0" borderId="3" xfId="4" applyNumberFormat="1" applyFont="1" applyFill="1" applyBorder="1" applyAlignment="1">
      <alignment horizontal="center" vertical="center" wrapText="1"/>
    </xf>
    <xf numFmtId="10" fontId="3" fillId="3" borderId="3" xfId="3" applyNumberFormat="1" applyFont="1" applyFill="1" applyBorder="1" applyAlignment="1">
      <alignment horizontal="center" vertical="center" wrapText="1"/>
    </xf>
    <xf numFmtId="166" fontId="3" fillId="0" borderId="3" xfId="4" applyNumberFormat="1" applyFont="1" applyFill="1" applyBorder="1" applyAlignment="1">
      <alignment horizontal="center" vertical="center" wrapText="1"/>
    </xf>
    <xf numFmtId="166" fontId="3" fillId="0" borderId="4" xfId="5" applyNumberFormat="1" applyFont="1" applyBorder="1" applyAlignment="1">
      <alignment vertical="center" wrapText="1"/>
    </xf>
    <xf numFmtId="2" fontId="3" fillId="0" borderId="5" xfId="4" applyNumberFormat="1" applyFont="1" applyFill="1" applyBorder="1" applyAlignment="1">
      <alignment horizontal="center" vertical="center" wrapText="1"/>
    </xf>
    <xf numFmtId="0" fontId="3" fillId="0" borderId="6" xfId="5" applyFont="1" applyBorder="1" applyAlignment="1">
      <alignment vertical="center" wrapText="1"/>
    </xf>
    <xf numFmtId="2" fontId="3" fillId="3" borderId="6" xfId="4" applyNumberFormat="1" applyFont="1" applyFill="1" applyBorder="1" applyAlignment="1">
      <alignment horizontal="center" vertical="center" wrapText="1"/>
    </xf>
    <xf numFmtId="10" fontId="3" fillId="3" borderId="6" xfId="3" applyNumberFormat="1" applyFont="1" applyFill="1" applyBorder="1" applyAlignment="1">
      <alignment horizontal="center" vertical="center" wrapText="1"/>
    </xf>
    <xf numFmtId="166" fontId="3" fillId="0" borderId="6" xfId="4" applyNumberFormat="1" applyFont="1" applyFill="1" applyBorder="1" applyAlignment="1">
      <alignment horizontal="center" vertical="center" wrapText="1"/>
    </xf>
    <xf numFmtId="166" fontId="3" fillId="0" borderId="7" xfId="5" applyNumberFormat="1" applyFont="1" applyBorder="1" applyAlignment="1">
      <alignment vertical="center" wrapText="1"/>
    </xf>
    <xf numFmtId="0" fontId="3" fillId="3" borderId="8" xfId="5" applyFont="1" applyFill="1" applyBorder="1" applyAlignment="1">
      <alignment vertical="center" wrapText="1"/>
    </xf>
    <xf numFmtId="2" fontId="3" fillId="3" borderId="8" xfId="4" applyNumberFormat="1" applyFont="1" applyFill="1" applyBorder="1" applyAlignment="1">
      <alignment horizontal="center" vertical="center" wrapText="1"/>
    </xf>
    <xf numFmtId="10" fontId="3" fillId="3" borderId="8" xfId="3" applyNumberFormat="1" applyFont="1" applyFill="1" applyBorder="1" applyAlignment="1">
      <alignment horizontal="center" vertical="center" wrapText="1"/>
    </xf>
    <xf numFmtId="0" fontId="3" fillId="0" borderId="8" xfId="5" applyFont="1" applyBorder="1" applyAlignment="1">
      <alignment vertical="center" wrapText="1"/>
    </xf>
    <xf numFmtId="2" fontId="3" fillId="0" borderId="8" xfId="4" applyNumberFormat="1" applyFont="1" applyFill="1" applyBorder="1" applyAlignment="1">
      <alignment horizontal="center" vertical="center" wrapText="1"/>
    </xf>
    <xf numFmtId="10" fontId="3" fillId="0" borderId="8" xfId="3" applyNumberFormat="1" applyFont="1" applyBorder="1" applyAlignment="1">
      <alignment horizontal="center" vertical="center" wrapText="1"/>
    </xf>
    <xf numFmtId="166" fontId="3" fillId="3" borderId="8" xfId="4" applyNumberFormat="1" applyFont="1" applyFill="1" applyBorder="1" applyAlignment="1">
      <alignment horizontal="center" vertical="center" wrapText="1"/>
    </xf>
    <xf numFmtId="2" fontId="3" fillId="0" borderId="6" xfId="4" applyNumberFormat="1" applyFont="1" applyFill="1" applyBorder="1" applyAlignment="1">
      <alignment horizontal="center" vertical="center" wrapText="1"/>
    </xf>
    <xf numFmtId="10" fontId="3" fillId="0" borderId="6" xfId="3" applyNumberFormat="1" applyFont="1" applyBorder="1" applyAlignment="1">
      <alignment horizontal="center" vertical="center" wrapText="1"/>
    </xf>
    <xf numFmtId="166" fontId="3" fillId="3" borderId="6" xfId="4" applyNumberFormat="1" applyFont="1" applyFill="1" applyBorder="1" applyAlignment="1">
      <alignment horizontal="center" vertical="center" wrapText="1"/>
    </xf>
    <xf numFmtId="2" fontId="10" fillId="0" borderId="9" xfId="4" applyNumberFormat="1" applyFont="1" applyFill="1" applyBorder="1" applyAlignment="1">
      <alignment horizontal="center" vertical="center" wrapText="1"/>
    </xf>
    <xf numFmtId="0" fontId="10" fillId="0" borderId="10" xfId="5" applyFont="1" applyBorder="1" applyAlignment="1">
      <alignment horizontal="centerContinuous" vertical="center" wrapText="1"/>
    </xf>
    <xf numFmtId="2" fontId="3" fillId="0" borderId="10" xfId="4" applyNumberFormat="1" applyFont="1" applyFill="1" applyBorder="1" applyAlignment="1">
      <alignment horizontal="center" vertical="center" wrapText="1"/>
    </xf>
    <xf numFmtId="10" fontId="3" fillId="0" borderId="10" xfId="3" applyNumberFormat="1" applyFont="1" applyBorder="1" applyAlignment="1">
      <alignment horizontal="center" vertical="center" wrapText="1"/>
    </xf>
    <xf numFmtId="166" fontId="10" fillId="0" borderId="10" xfId="4" applyNumberFormat="1" applyFont="1" applyFill="1" applyBorder="1" applyAlignment="1">
      <alignment horizontal="center" vertical="center" wrapText="1"/>
    </xf>
    <xf numFmtId="166" fontId="10" fillId="0" borderId="11" xfId="9" applyFont="1" applyFill="1" applyBorder="1" applyAlignment="1">
      <alignment vertical="center" wrapText="1"/>
    </xf>
    <xf numFmtId="2" fontId="10" fillId="0" borderId="16" xfId="4" applyNumberFormat="1" applyFont="1" applyFill="1" applyBorder="1" applyAlignment="1">
      <alignment horizontal="center" vertical="center" wrapText="1"/>
    </xf>
    <xf numFmtId="0" fontId="10" fillId="0" borderId="0" xfId="5" applyFont="1" applyAlignment="1">
      <alignment horizontal="centerContinuous" vertical="center" wrapText="1"/>
    </xf>
    <xf numFmtId="2" fontId="3" fillId="0" borderId="0" xfId="4" applyNumberFormat="1" applyFont="1" applyFill="1" applyBorder="1" applyAlignment="1">
      <alignment horizontal="center" vertical="center" wrapText="1"/>
    </xf>
    <xf numFmtId="166" fontId="3" fillId="0" borderId="0" xfId="4" applyNumberFormat="1" applyFont="1" applyFill="1" applyBorder="1" applyAlignment="1">
      <alignment horizontal="center" vertical="center" wrapText="1"/>
    </xf>
    <xf numFmtId="2" fontId="3" fillId="0" borderId="20" xfId="4" applyNumberFormat="1" applyFont="1" applyFill="1" applyBorder="1" applyAlignment="1">
      <alignment horizontal="center" vertical="center" wrapText="1"/>
    </xf>
    <xf numFmtId="0" fontId="10" fillId="0" borderId="21" xfId="5" applyFont="1" applyBorder="1" applyAlignment="1">
      <alignment vertical="center" wrapText="1"/>
    </xf>
    <xf numFmtId="2" fontId="19" fillId="0" borderId="21" xfId="4" applyNumberFormat="1" applyFont="1" applyFill="1" applyBorder="1" applyAlignment="1">
      <alignment horizontal="center" vertical="center" wrapText="1"/>
    </xf>
    <xf numFmtId="2" fontId="19" fillId="0" borderId="21" xfId="5" applyNumberFormat="1" applyFont="1" applyBorder="1" applyAlignment="1">
      <alignment horizontal="center" vertical="center" wrapText="1"/>
    </xf>
    <xf numFmtId="166" fontId="10" fillId="0" borderId="21" xfId="5" applyNumberFormat="1" applyFont="1" applyBorder="1" applyAlignment="1">
      <alignment horizontal="center" vertical="center" wrapText="1"/>
    </xf>
    <xf numFmtId="166" fontId="10" fillId="0" borderId="22" xfId="5" applyNumberFormat="1" applyFont="1" applyBorder="1" applyAlignment="1">
      <alignment horizontal="right" vertical="center" wrapText="1"/>
    </xf>
    <xf numFmtId="0" fontId="3" fillId="3" borderId="1" xfId="5" applyFont="1" applyFill="1" applyBorder="1" applyAlignment="1">
      <alignment vertical="center" wrapText="1"/>
    </xf>
    <xf numFmtId="166" fontId="3" fillId="3" borderId="12" xfId="4" applyNumberFormat="1" applyFont="1" applyFill="1" applyBorder="1" applyAlignment="1">
      <alignment horizontal="center" vertical="center" wrapText="1"/>
    </xf>
    <xf numFmtId="43" fontId="3" fillId="0" borderId="13" xfId="4" applyFont="1" applyBorder="1" applyAlignment="1">
      <alignment horizontal="center" vertical="center" wrapText="1"/>
    </xf>
    <xf numFmtId="43" fontId="3" fillId="0" borderId="14" xfId="4" applyFont="1" applyBorder="1" applyAlignment="1">
      <alignment horizontal="center" vertical="center" wrapText="1"/>
    </xf>
    <xf numFmtId="43" fontId="3" fillId="0" borderId="15" xfId="4" applyFont="1" applyBorder="1" applyAlignment="1">
      <alignment horizontal="center" vertical="center" wrapText="1"/>
    </xf>
    <xf numFmtId="0" fontId="6" fillId="0" borderId="16" xfId="5" applyFont="1" applyBorder="1" applyAlignment="1">
      <alignment horizontal="center" vertical="center" wrapText="1"/>
    </xf>
    <xf numFmtId="0" fontId="6" fillId="0" borderId="0" xfId="5" applyFont="1" applyAlignment="1">
      <alignment horizontal="center" vertical="center" wrapText="1"/>
    </xf>
    <xf numFmtId="0" fontId="6" fillId="0" borderId="17" xfId="5" applyFont="1" applyBorder="1" applyAlignment="1">
      <alignment horizontal="center" vertical="center" wrapText="1"/>
    </xf>
    <xf numFmtId="0" fontId="4" fillId="0" borderId="0" xfId="0" applyFont="1" applyAlignment="1">
      <alignment horizontal="left" vertical="center" wrapText="1"/>
    </xf>
  </cellXfs>
  <cellStyles count="51">
    <cellStyle name="Comma 2" xfId="10" xr:uid="{00000000-0005-0000-0000-000000000000}"/>
    <cellStyle name="Comma 2 2" xfId="50" xr:uid="{12325213-5B91-4D7A-BB63-5470C136ACF8}"/>
    <cellStyle name="Comma 3" xfId="11" xr:uid="{00000000-0005-0000-0000-000001000000}"/>
    <cellStyle name="Currency [0] 2" xfId="12" xr:uid="{00000000-0005-0000-0000-000002000000}"/>
    <cellStyle name="Currency [0] 3" xfId="13" xr:uid="{00000000-0005-0000-0000-000003000000}"/>
    <cellStyle name="Currency 10" xfId="14" xr:uid="{00000000-0005-0000-0000-000004000000}"/>
    <cellStyle name="Currency 11" xfId="15" xr:uid="{00000000-0005-0000-0000-000005000000}"/>
    <cellStyle name="Currency 12" xfId="16" xr:uid="{00000000-0005-0000-0000-000006000000}"/>
    <cellStyle name="Currency 13" xfId="17" xr:uid="{00000000-0005-0000-0000-000007000000}"/>
    <cellStyle name="Currency 14" xfId="18" xr:uid="{00000000-0005-0000-0000-000008000000}"/>
    <cellStyle name="Currency 15" xfId="19" xr:uid="{00000000-0005-0000-0000-000009000000}"/>
    <cellStyle name="Currency 16" xfId="20" xr:uid="{00000000-0005-0000-0000-00000A000000}"/>
    <cellStyle name="Currency 2" xfId="21" xr:uid="{00000000-0005-0000-0000-00000B000000}"/>
    <cellStyle name="Currency 3" xfId="22" xr:uid="{00000000-0005-0000-0000-00000C000000}"/>
    <cellStyle name="Currency 4" xfId="23" xr:uid="{00000000-0005-0000-0000-00000D000000}"/>
    <cellStyle name="Currency 5" xfId="24" xr:uid="{00000000-0005-0000-0000-00000E000000}"/>
    <cellStyle name="Currency 6" xfId="25" xr:uid="{00000000-0005-0000-0000-00000F000000}"/>
    <cellStyle name="Currency 7" xfId="26" xr:uid="{00000000-0005-0000-0000-000010000000}"/>
    <cellStyle name="Currency 8" xfId="27" xr:uid="{00000000-0005-0000-0000-000011000000}"/>
    <cellStyle name="Currency 9" xfId="28" xr:uid="{00000000-0005-0000-0000-000012000000}"/>
    <cellStyle name="Euro" xfId="29" xr:uid="{00000000-0005-0000-0000-000013000000}"/>
    <cellStyle name="Hyperlink 2" xfId="30" xr:uid="{00000000-0005-0000-0000-000014000000}"/>
    <cellStyle name="Millares" xfId="1" builtinId="3"/>
    <cellStyle name="Millares 2" xfId="31" xr:uid="{00000000-0005-0000-0000-000016000000}"/>
    <cellStyle name="Millares 2 2" xfId="32" xr:uid="{00000000-0005-0000-0000-000017000000}"/>
    <cellStyle name="Millares 2 2 2" xfId="33" xr:uid="{00000000-0005-0000-0000-000018000000}"/>
    <cellStyle name="Millares 2 2 3" xfId="49" xr:uid="{B98B9410-63E8-483D-A2AB-2406BADF3BD6}"/>
    <cellStyle name="Millares 3" xfId="34" xr:uid="{00000000-0005-0000-0000-000019000000}"/>
    <cellStyle name="Millares 3 2" xfId="4" xr:uid="{00000000-0005-0000-0000-00001A000000}"/>
    <cellStyle name="Moneda" xfId="2" builtinId="4"/>
    <cellStyle name="Moneda 2" xfId="35" xr:uid="{00000000-0005-0000-0000-00001C000000}"/>
    <cellStyle name="Moneda 2 2" xfId="9" xr:uid="{00000000-0005-0000-0000-00001D000000}"/>
    <cellStyle name="Moneda 3" xfId="36" xr:uid="{00000000-0005-0000-0000-00001E000000}"/>
    <cellStyle name="Moneda 4" xfId="37" xr:uid="{00000000-0005-0000-0000-00001F000000}"/>
    <cellStyle name="Normal" xfId="0" builtinId="0"/>
    <cellStyle name="Normal 2" xfId="38" xr:uid="{00000000-0005-0000-0000-000021000000}"/>
    <cellStyle name="Normal 2 2" xfId="39" xr:uid="{00000000-0005-0000-0000-000022000000}"/>
    <cellStyle name="Normal 2 3" xfId="6" xr:uid="{00000000-0005-0000-0000-000023000000}"/>
    <cellStyle name="Normal 3" xfId="40" xr:uid="{00000000-0005-0000-0000-000024000000}"/>
    <cellStyle name="Normal 3 2" xfId="5" xr:uid="{00000000-0005-0000-0000-000025000000}"/>
    <cellStyle name="Normal 4" xfId="41" xr:uid="{00000000-0005-0000-0000-000026000000}"/>
    <cellStyle name="Normal 4 2" xfId="7" xr:uid="{00000000-0005-0000-0000-000027000000}"/>
    <cellStyle name="Normal 5" xfId="42" xr:uid="{00000000-0005-0000-0000-000028000000}"/>
    <cellStyle name="Normal 6" xfId="47" xr:uid="{6C48AC08-FAAC-4404-A691-6B48DA0722D5}"/>
    <cellStyle name="Normal 6 2" xfId="48" xr:uid="{95351216-658C-4ADD-BF89-0D495B3ECE33}"/>
    <cellStyle name="Normal_Hoja1" xfId="8" xr:uid="{00000000-0005-0000-0000-000029000000}"/>
    <cellStyle name="Percent 2" xfId="43" xr:uid="{00000000-0005-0000-0000-00002A000000}"/>
    <cellStyle name="Percent 3" xfId="44" xr:uid="{00000000-0005-0000-0000-00002B000000}"/>
    <cellStyle name="Porcentaje" xfId="3" builtinId="5"/>
    <cellStyle name="Porcentaje 2" xfId="45" xr:uid="{00000000-0005-0000-0000-00002C000000}"/>
    <cellStyle name="Porcentual 2" xfId="46" xr:uid="{00000000-0005-0000-0000-00002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C9D538E3-A9A8-4087-BE6D-C7EF3E2F548E}">
  <we:reference id="wa200009404" version="1.0.0.8" store="en-US" storeType="OMEX"/>
  <we:alternateReferences>
    <we:reference id="WA200009404" version="1.0.0.8" store="" storeType="OMEX"/>
  </we:alternateReferences>
  <we:properties>
    <we:property name="claude.fileId" value="&quot;b996de39-70b4-48e3-8c2f-91503c99fb95&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3"/>
  <sheetViews>
    <sheetView tabSelected="1" view="pageBreakPreview" zoomScaleNormal="100" zoomScaleSheetLayoutView="100" workbookViewId="0">
      <selection activeCell="F78" sqref="F78"/>
    </sheetView>
  </sheetViews>
  <sheetFormatPr baseColWidth="10" defaultColWidth="11.42578125" defaultRowHeight="15.75"/>
  <cols>
    <col min="1" max="1" width="6.7109375" style="9" bestFit="1" customWidth="1"/>
    <col min="2" max="2" width="71.7109375" style="1" customWidth="1"/>
    <col min="3" max="4" width="13" style="9" customWidth="1"/>
    <col min="5" max="5" width="31.5703125" style="10" customWidth="1"/>
    <col min="6" max="6" width="31.5703125" style="11" customWidth="1"/>
    <col min="7" max="7" width="15.42578125" style="1" bestFit="1" customWidth="1"/>
    <col min="8" max="8" width="14.42578125" style="1" bestFit="1" customWidth="1"/>
    <col min="9" max="16384" width="11.42578125" style="1"/>
  </cols>
  <sheetData>
    <row r="1" spans="1:7" ht="96.6" customHeight="1">
      <c r="A1" s="114" t="e" vm="1">
        <v>#VALUE!</v>
      </c>
      <c r="B1" s="115"/>
      <c r="C1" s="115"/>
      <c r="D1" s="115"/>
      <c r="E1" s="115"/>
      <c r="F1" s="116"/>
    </row>
    <row r="2" spans="1:7" ht="20.25">
      <c r="A2" s="117" t="s">
        <v>0</v>
      </c>
      <c r="B2" s="118"/>
      <c r="C2" s="118"/>
      <c r="D2" s="118"/>
      <c r="E2" s="118"/>
      <c r="F2" s="119"/>
    </row>
    <row r="3" spans="1:7" ht="16.5">
      <c r="A3" s="23"/>
      <c r="B3" s="24"/>
      <c r="C3" s="41"/>
      <c r="D3" s="44"/>
      <c r="E3" s="25" t="s">
        <v>1</v>
      </c>
      <c r="F3" s="26" t="s">
        <v>33</v>
      </c>
    </row>
    <row r="4" spans="1:7" ht="16.5">
      <c r="A4" s="23"/>
      <c r="B4" s="27" t="s">
        <v>31</v>
      </c>
      <c r="C4" s="41"/>
      <c r="D4" s="44"/>
      <c r="E4" s="28" t="s">
        <v>2</v>
      </c>
      <c r="F4" s="29">
        <v>2</v>
      </c>
    </row>
    <row r="5" spans="1:7">
      <c r="A5" s="30"/>
      <c r="B5" s="20"/>
      <c r="C5" s="42"/>
      <c r="D5" s="42"/>
      <c r="E5" s="21"/>
      <c r="F5" s="31"/>
    </row>
    <row r="6" spans="1:7" ht="16.5">
      <c r="A6" s="30"/>
      <c r="B6" s="22" t="s">
        <v>3</v>
      </c>
      <c r="C6" s="42"/>
      <c r="D6" s="42"/>
      <c r="E6" s="21"/>
      <c r="F6" s="31"/>
    </row>
    <row r="7" spans="1:7">
      <c r="A7" s="32"/>
      <c r="B7" s="33"/>
      <c r="C7" s="34"/>
      <c r="D7" s="35"/>
      <c r="E7" s="36"/>
      <c r="F7" s="37"/>
    </row>
    <row r="8" spans="1:7" ht="37.5">
      <c r="A8" s="38" t="s">
        <v>4</v>
      </c>
      <c r="B8" s="3" t="s">
        <v>5</v>
      </c>
      <c r="C8" s="2" t="s">
        <v>6</v>
      </c>
      <c r="D8" s="2" t="s">
        <v>7</v>
      </c>
      <c r="E8" s="4" t="s">
        <v>8</v>
      </c>
      <c r="F8" s="39" t="s">
        <v>9</v>
      </c>
    </row>
    <row r="9" spans="1:7" ht="16.5">
      <c r="A9" s="45">
        <v>1</v>
      </c>
      <c r="B9" s="46" t="s">
        <v>10</v>
      </c>
      <c r="C9" s="47"/>
      <c r="D9" s="47"/>
      <c r="E9" s="48"/>
      <c r="F9" s="49"/>
    </row>
    <row r="10" spans="1:7">
      <c r="A10" s="50">
        <f>+A9+0.01</f>
        <v>1.01</v>
      </c>
      <c r="B10" s="51" t="s">
        <v>32</v>
      </c>
      <c r="C10" s="13">
        <v>8</v>
      </c>
      <c r="D10" s="14" t="s">
        <v>21</v>
      </c>
      <c r="E10" s="15"/>
      <c r="F10" s="52"/>
    </row>
    <row r="11" spans="1:7">
      <c r="A11" s="50">
        <f>+A10+0.01</f>
        <v>1.02</v>
      </c>
      <c r="B11" s="40" t="s">
        <v>54</v>
      </c>
      <c r="C11" s="13">
        <v>4</v>
      </c>
      <c r="D11" s="14" t="s">
        <v>28</v>
      </c>
      <c r="E11" s="15"/>
      <c r="F11" s="52"/>
    </row>
    <row r="12" spans="1:7">
      <c r="A12" s="50">
        <v>1.03</v>
      </c>
      <c r="B12" s="40" t="s">
        <v>55</v>
      </c>
      <c r="C12" s="13">
        <v>1</v>
      </c>
      <c r="D12" s="14" t="s">
        <v>22</v>
      </c>
      <c r="E12" s="15"/>
      <c r="F12" s="52"/>
    </row>
    <row r="13" spans="1:7" ht="16.5">
      <c r="A13" s="50"/>
      <c r="B13" s="51"/>
      <c r="C13" s="13"/>
      <c r="D13" s="14"/>
      <c r="E13" s="53" t="s">
        <v>11</v>
      </c>
      <c r="F13" s="54">
        <f>SUM(F10:F12)</f>
        <v>0</v>
      </c>
    </row>
    <row r="14" spans="1:7" ht="16.5">
      <c r="A14" s="45">
        <v>2</v>
      </c>
      <c r="B14" s="55" t="s">
        <v>64</v>
      </c>
      <c r="C14" s="47" t="s">
        <v>6</v>
      </c>
      <c r="D14" s="47" t="s">
        <v>7</v>
      </c>
      <c r="E14" s="48" t="s">
        <v>8</v>
      </c>
      <c r="F14" s="56" t="s">
        <v>9</v>
      </c>
      <c r="G14" s="8"/>
    </row>
    <row r="15" spans="1:7">
      <c r="A15" s="40">
        <f t="shared" ref="A15" si="0">+A14+0.01</f>
        <v>2.0099999999999998</v>
      </c>
      <c r="B15" s="112" t="s">
        <v>56</v>
      </c>
      <c r="C15" s="43">
        <v>2</v>
      </c>
      <c r="D15" s="43" t="s">
        <v>51</v>
      </c>
      <c r="E15" s="15"/>
      <c r="F15" s="15"/>
      <c r="G15" s="8"/>
    </row>
    <row r="16" spans="1:7" ht="16.5">
      <c r="A16" s="50"/>
      <c r="B16" s="40"/>
      <c r="C16" s="13"/>
      <c r="D16" s="14"/>
      <c r="E16" s="53" t="s">
        <v>11</v>
      </c>
      <c r="F16" s="54">
        <f>SUM(F15:F15)</f>
        <v>0</v>
      </c>
    </row>
    <row r="17" spans="1:6" ht="16.5">
      <c r="A17" s="57">
        <v>3</v>
      </c>
      <c r="B17" s="18" t="s">
        <v>43</v>
      </c>
      <c r="C17" s="58"/>
      <c r="D17" s="59"/>
      <c r="E17" s="60"/>
      <c r="F17" s="61"/>
    </row>
    <row r="18" spans="1:6" ht="31.5">
      <c r="A18" s="50">
        <f>+A17+0.01</f>
        <v>3.01</v>
      </c>
      <c r="B18" s="40" t="s">
        <v>45</v>
      </c>
      <c r="C18" s="13">
        <v>8</v>
      </c>
      <c r="D18" s="14" t="s">
        <v>21</v>
      </c>
      <c r="E18" s="15"/>
      <c r="F18" s="15"/>
    </row>
    <row r="19" spans="1:6" ht="31.5">
      <c r="A19" s="50">
        <f>+A18+0.01</f>
        <v>3.0199999999999996</v>
      </c>
      <c r="B19" s="40" t="s">
        <v>44</v>
      </c>
      <c r="C19" s="13">
        <v>5.2</v>
      </c>
      <c r="D19" s="14" t="s">
        <v>21</v>
      </c>
      <c r="E19" s="15"/>
      <c r="F19" s="15"/>
    </row>
    <row r="20" spans="1:6" ht="16.5">
      <c r="A20" s="50"/>
      <c r="B20" s="40"/>
      <c r="C20" s="13"/>
      <c r="D20" s="14"/>
      <c r="E20" s="53"/>
      <c r="F20" s="54">
        <f>SUM(F18:F19)</f>
        <v>0</v>
      </c>
    </row>
    <row r="21" spans="1:6" s="5" customFormat="1" ht="16.5">
      <c r="A21" s="57">
        <v>4</v>
      </c>
      <c r="B21" s="18" t="s">
        <v>36</v>
      </c>
      <c r="C21" s="58"/>
      <c r="D21" s="59"/>
      <c r="E21" s="60"/>
      <c r="F21" s="61"/>
    </row>
    <row r="22" spans="1:6" ht="31.5">
      <c r="A22" s="40">
        <f>+A21+0.01</f>
        <v>4.01</v>
      </c>
      <c r="B22" s="112" t="s">
        <v>62</v>
      </c>
      <c r="C22" s="14">
        <f>4.33*10.764</f>
        <v>46.60812</v>
      </c>
      <c r="D22" s="43" t="s">
        <v>25</v>
      </c>
      <c r="E22" s="15"/>
      <c r="F22" s="15"/>
    </row>
    <row r="23" spans="1:6" ht="47.25">
      <c r="A23" s="40">
        <f t="shared" ref="A23:A27" si="1">+A22+0.01</f>
        <v>4.0199999999999996</v>
      </c>
      <c r="B23" s="112" t="s">
        <v>34</v>
      </c>
      <c r="C23" s="43">
        <v>98.45</v>
      </c>
      <c r="D23" s="43" t="s">
        <v>25</v>
      </c>
      <c r="E23" s="15"/>
      <c r="F23" s="15"/>
    </row>
    <row r="24" spans="1:6" ht="31.5">
      <c r="A24" s="40">
        <f t="shared" si="1"/>
        <v>4.0299999999999994</v>
      </c>
      <c r="B24" s="40" t="s">
        <v>38</v>
      </c>
      <c r="C24" s="43">
        <v>3</v>
      </c>
      <c r="D24" s="43" t="s">
        <v>28</v>
      </c>
      <c r="E24" s="15"/>
      <c r="F24" s="15"/>
    </row>
    <row r="25" spans="1:6" ht="31.5">
      <c r="A25" s="40">
        <f t="shared" si="1"/>
        <v>4.0399999999999991</v>
      </c>
      <c r="B25" s="40" t="s">
        <v>37</v>
      </c>
      <c r="C25" s="43">
        <v>1</v>
      </c>
      <c r="D25" s="43" t="s">
        <v>28</v>
      </c>
      <c r="E25" s="15"/>
      <c r="F25" s="15"/>
    </row>
    <row r="26" spans="1:6" ht="31.5">
      <c r="A26" s="40">
        <f t="shared" si="1"/>
        <v>4.0499999999999989</v>
      </c>
      <c r="B26" s="40" t="s">
        <v>46</v>
      </c>
      <c r="C26" s="43">
        <v>1</v>
      </c>
      <c r="D26" s="43" t="s">
        <v>28</v>
      </c>
      <c r="E26" s="15"/>
      <c r="F26" s="15"/>
    </row>
    <row r="27" spans="1:6" ht="204.75">
      <c r="A27" s="40">
        <f t="shared" si="1"/>
        <v>4.0599999999999987</v>
      </c>
      <c r="B27" s="40" t="s">
        <v>63</v>
      </c>
      <c r="C27" s="43">
        <v>5.5</v>
      </c>
      <c r="D27" s="43" t="s">
        <v>27</v>
      </c>
      <c r="E27" s="15"/>
      <c r="F27" s="113"/>
    </row>
    <row r="28" spans="1:6" ht="16.5">
      <c r="A28" s="50"/>
      <c r="B28" s="40"/>
      <c r="C28" s="13"/>
      <c r="D28" s="14"/>
      <c r="E28" s="53" t="s">
        <v>11</v>
      </c>
      <c r="F28" s="54">
        <f>SUM(F22:F27)</f>
        <v>0</v>
      </c>
    </row>
    <row r="29" spans="1:6" ht="16.5">
      <c r="A29" s="57">
        <v>5</v>
      </c>
      <c r="B29" s="18" t="s">
        <v>57</v>
      </c>
      <c r="C29" s="58"/>
      <c r="D29" s="59"/>
      <c r="E29" s="60"/>
      <c r="F29" s="61"/>
    </row>
    <row r="30" spans="1:6">
      <c r="A30" s="50">
        <f>+A29+0.01</f>
        <v>5.01</v>
      </c>
      <c r="B30" s="40" t="s">
        <v>58</v>
      </c>
      <c r="C30" s="13">
        <v>6.4287999999999998</v>
      </c>
      <c r="D30" s="14" t="s">
        <v>59</v>
      </c>
      <c r="E30" s="15"/>
      <c r="F30" s="52"/>
    </row>
    <row r="31" spans="1:6">
      <c r="A31" s="50">
        <f t="shared" ref="A31:A33" si="2">+A30+0.01</f>
        <v>5.0199999999999996</v>
      </c>
      <c r="B31" s="40" t="s">
        <v>60</v>
      </c>
      <c r="C31" s="13">
        <v>9.347999999999999</v>
      </c>
      <c r="D31" s="14" t="s">
        <v>59</v>
      </c>
      <c r="E31" s="15"/>
      <c r="F31" s="52"/>
    </row>
    <row r="32" spans="1:6">
      <c r="A32" s="50">
        <f t="shared" si="2"/>
        <v>5.0299999999999994</v>
      </c>
      <c r="B32" s="40" t="s">
        <v>61</v>
      </c>
      <c r="C32" s="13">
        <v>1.1499999999999999</v>
      </c>
      <c r="D32" s="14" t="s">
        <v>21</v>
      </c>
      <c r="E32" s="15"/>
      <c r="F32" s="52"/>
    </row>
    <row r="33" spans="1:9">
      <c r="A33" s="50">
        <f t="shared" si="2"/>
        <v>5.0399999999999991</v>
      </c>
      <c r="B33" s="40" t="s">
        <v>23</v>
      </c>
      <c r="C33" s="13">
        <v>1</v>
      </c>
      <c r="D33" s="14" t="s">
        <v>22</v>
      </c>
      <c r="E33" s="62"/>
      <c r="F33" s="52"/>
    </row>
    <row r="34" spans="1:9" ht="16.5">
      <c r="A34" s="50"/>
      <c r="B34" s="40"/>
      <c r="C34" s="13"/>
      <c r="D34" s="14"/>
      <c r="E34" s="53"/>
      <c r="F34" s="54"/>
    </row>
    <row r="35" spans="1:9" ht="16.5">
      <c r="A35" s="57">
        <v>6</v>
      </c>
      <c r="B35" s="18" t="s">
        <v>40</v>
      </c>
      <c r="C35" s="58"/>
      <c r="D35" s="59"/>
      <c r="E35" s="60"/>
      <c r="F35" s="61"/>
    </row>
    <row r="36" spans="1:9" ht="31.5">
      <c r="A36" s="50">
        <f t="shared" ref="A36:A40" si="3">+A35+0.01</f>
        <v>6.01</v>
      </c>
      <c r="B36" s="40" t="s">
        <v>47</v>
      </c>
      <c r="C36" s="13">
        <v>10</v>
      </c>
      <c r="D36" s="14" t="s">
        <v>7</v>
      </c>
      <c r="E36" s="15"/>
      <c r="F36" s="52"/>
    </row>
    <row r="37" spans="1:9" ht="31.5">
      <c r="A37" s="50">
        <f t="shared" si="3"/>
        <v>6.02</v>
      </c>
      <c r="B37" s="40" t="s">
        <v>50</v>
      </c>
      <c r="C37" s="13">
        <v>10</v>
      </c>
      <c r="D37" s="14" t="s">
        <v>7</v>
      </c>
      <c r="E37" s="15"/>
      <c r="F37" s="52"/>
    </row>
    <row r="38" spans="1:9" ht="31.5">
      <c r="A38" s="50">
        <f t="shared" si="3"/>
        <v>6.0299999999999994</v>
      </c>
      <c r="B38" s="40" t="s">
        <v>48</v>
      </c>
      <c r="C38" s="13">
        <v>3</v>
      </c>
      <c r="D38" s="14" t="s">
        <v>7</v>
      </c>
      <c r="E38" s="62"/>
      <c r="F38" s="52"/>
    </row>
    <row r="39" spans="1:9" ht="31.5">
      <c r="A39" s="50">
        <f t="shared" si="3"/>
        <v>6.0399999999999991</v>
      </c>
      <c r="B39" s="40" t="s">
        <v>49</v>
      </c>
      <c r="C39" s="13">
        <v>7</v>
      </c>
      <c r="D39" s="14" t="s">
        <v>7</v>
      </c>
      <c r="E39" s="62"/>
      <c r="F39" s="52"/>
    </row>
    <row r="40" spans="1:9" ht="47.25">
      <c r="A40" s="50">
        <f t="shared" si="3"/>
        <v>6.0499999999999989</v>
      </c>
      <c r="B40" s="40" t="s">
        <v>42</v>
      </c>
      <c r="C40" s="16">
        <v>1</v>
      </c>
      <c r="D40" s="17" t="s">
        <v>7</v>
      </c>
      <c r="E40" s="63"/>
      <c r="F40" s="52"/>
    </row>
    <row r="41" spans="1:9" ht="16.5">
      <c r="A41" s="50"/>
      <c r="B41" s="40"/>
      <c r="C41" s="13"/>
      <c r="D41" s="14"/>
      <c r="E41" s="53" t="s">
        <v>11</v>
      </c>
      <c r="F41" s="54">
        <f>SUM(F36:F40)</f>
        <v>0</v>
      </c>
    </row>
    <row r="42" spans="1:9" s="5" customFormat="1" ht="16.5">
      <c r="A42" s="57">
        <v>7</v>
      </c>
      <c r="B42" s="18" t="s">
        <v>29</v>
      </c>
      <c r="C42" s="58"/>
      <c r="D42" s="59"/>
      <c r="E42" s="60"/>
      <c r="F42" s="61"/>
    </row>
    <row r="43" spans="1:9">
      <c r="A43" s="50">
        <f>+A42+0.01</f>
        <v>7.01</v>
      </c>
      <c r="B43" s="40" t="s">
        <v>39</v>
      </c>
      <c r="C43" s="16">
        <v>1</v>
      </c>
      <c r="D43" s="64" t="s">
        <v>22</v>
      </c>
      <c r="E43" s="15"/>
      <c r="F43" s="65">
        <f t="shared" ref="F43" si="4">C43*E43</f>
        <v>0</v>
      </c>
    </row>
    <row r="44" spans="1:9" ht="16.5">
      <c r="A44" s="50"/>
      <c r="B44" s="40"/>
      <c r="C44" s="13"/>
      <c r="D44" s="14"/>
      <c r="E44" s="53" t="s">
        <v>11</v>
      </c>
      <c r="F44" s="54">
        <f>SUM(F43:F43)</f>
        <v>0</v>
      </c>
      <c r="G44" s="6"/>
      <c r="H44" s="6"/>
      <c r="I44" s="6"/>
    </row>
    <row r="45" spans="1:9" s="5" customFormat="1" ht="16.5">
      <c r="A45" s="57">
        <f>+A42+1</f>
        <v>8</v>
      </c>
      <c r="B45" s="18" t="s">
        <v>30</v>
      </c>
      <c r="C45" s="58"/>
      <c r="D45" s="59"/>
      <c r="E45" s="60"/>
      <c r="F45" s="61"/>
      <c r="G45" s="7"/>
      <c r="H45" s="7"/>
      <c r="I45" s="7"/>
    </row>
    <row r="46" spans="1:9" ht="31.5">
      <c r="A46" s="50">
        <f>+A45+0.01</f>
        <v>8.01</v>
      </c>
      <c r="B46" s="40" t="s">
        <v>35</v>
      </c>
      <c r="C46" s="16">
        <v>1</v>
      </c>
      <c r="D46" s="17" t="s">
        <v>22</v>
      </c>
      <c r="E46" s="62"/>
      <c r="F46" s="65">
        <f>C46*E46</f>
        <v>0</v>
      </c>
      <c r="G46" s="120"/>
      <c r="H46" s="120"/>
      <c r="I46" s="120"/>
    </row>
    <row r="47" spans="1:9">
      <c r="A47" s="50">
        <f t="shared" ref="A47:A50" si="5">+A46+0.01</f>
        <v>8.02</v>
      </c>
      <c r="B47" s="112" t="s">
        <v>52</v>
      </c>
      <c r="C47" s="16">
        <v>3</v>
      </c>
      <c r="D47" s="17" t="s">
        <v>51</v>
      </c>
      <c r="E47" s="62"/>
      <c r="F47" s="65">
        <f>C47*E47</f>
        <v>0</v>
      </c>
      <c r="G47" s="6"/>
      <c r="H47" s="6"/>
      <c r="I47" s="6"/>
    </row>
    <row r="48" spans="1:9">
      <c r="A48" s="50">
        <f t="shared" si="5"/>
        <v>8.0299999999999994</v>
      </c>
      <c r="B48" s="112" t="s">
        <v>53</v>
      </c>
      <c r="C48" s="16">
        <v>3</v>
      </c>
      <c r="D48" s="17" t="s">
        <v>51</v>
      </c>
      <c r="E48" s="62"/>
      <c r="F48" s="65">
        <f>C48*E48</f>
        <v>0</v>
      </c>
      <c r="G48" s="6"/>
      <c r="H48" s="6"/>
      <c r="I48" s="6"/>
    </row>
    <row r="49" spans="1:9">
      <c r="A49" s="50">
        <f t="shared" si="5"/>
        <v>8.0399999999999991</v>
      </c>
      <c r="B49" s="40" t="s">
        <v>24</v>
      </c>
      <c r="C49" s="16">
        <v>195.98</v>
      </c>
      <c r="D49" s="17" t="s">
        <v>21</v>
      </c>
      <c r="E49" s="62"/>
      <c r="F49" s="65">
        <f t="shared" ref="F49:F50" si="6">C49*E49</f>
        <v>0</v>
      </c>
      <c r="G49" s="6"/>
      <c r="H49" s="6"/>
      <c r="I49" s="6"/>
    </row>
    <row r="50" spans="1:9">
      <c r="A50" s="50">
        <f t="shared" si="5"/>
        <v>8.0499999999999989</v>
      </c>
      <c r="B50" s="40" t="s">
        <v>26</v>
      </c>
      <c r="C50" s="16">
        <v>1</v>
      </c>
      <c r="D50" s="17" t="s">
        <v>22</v>
      </c>
      <c r="E50" s="15"/>
      <c r="F50" s="65">
        <f t="shared" si="6"/>
        <v>0</v>
      </c>
    </row>
    <row r="51" spans="1:9" ht="16.5">
      <c r="A51" s="50"/>
      <c r="B51" s="40"/>
      <c r="C51" s="13"/>
      <c r="D51" s="14"/>
      <c r="E51" s="53" t="s">
        <v>11</v>
      </c>
      <c r="F51" s="54">
        <f>SUM(F46:F50)</f>
        <v>0</v>
      </c>
    </row>
    <row r="52" spans="1:9">
      <c r="A52" s="32"/>
      <c r="B52" s="33"/>
      <c r="C52" s="34"/>
      <c r="D52" s="35"/>
      <c r="E52" s="66"/>
      <c r="F52" s="37"/>
    </row>
    <row r="53" spans="1:9" ht="16.5">
      <c r="A53" s="32"/>
      <c r="B53" s="33"/>
      <c r="C53" s="34"/>
      <c r="D53" s="35"/>
      <c r="E53" s="67" t="s">
        <v>12</v>
      </c>
      <c r="F53" s="68">
        <f>+F51+F44+F41+F34+F28+F20+F16+F13</f>
        <v>0</v>
      </c>
    </row>
    <row r="54" spans="1:9">
      <c r="A54" s="32"/>
      <c r="B54" s="33"/>
      <c r="C54" s="34"/>
      <c r="D54" s="35"/>
      <c r="E54" s="36"/>
      <c r="F54" s="37"/>
    </row>
    <row r="55" spans="1:9" ht="17.25" thickBot="1">
      <c r="A55" s="69">
        <f>+A45+1</f>
        <v>9</v>
      </c>
      <c r="B55" s="70" t="s">
        <v>13</v>
      </c>
      <c r="C55" s="71"/>
      <c r="D55" s="71"/>
      <c r="E55" s="72"/>
      <c r="F55" s="73"/>
      <c r="H55" s="8"/>
    </row>
    <row r="56" spans="1:9">
      <c r="A56" s="74">
        <f>+A55+0.01</f>
        <v>9.01</v>
      </c>
      <c r="B56" s="75" t="s">
        <v>14</v>
      </c>
      <c r="C56" s="76"/>
      <c r="D56" s="77">
        <v>0.1</v>
      </c>
      <c r="E56" s="78"/>
      <c r="F56" s="79">
        <f>D56*$F$53</f>
        <v>0</v>
      </c>
    </row>
    <row r="57" spans="1:9">
      <c r="A57" s="80">
        <f>+A56+0.01</f>
        <v>9.02</v>
      </c>
      <c r="B57" s="81" t="s">
        <v>15</v>
      </c>
      <c r="C57" s="82"/>
      <c r="D57" s="83">
        <v>0.03</v>
      </c>
      <c r="E57" s="84"/>
      <c r="F57" s="85">
        <f>D57*$F$53</f>
        <v>0</v>
      </c>
    </row>
    <row r="58" spans="1:9">
      <c r="A58" s="80">
        <f t="shared" ref="A58:A62" si="7">+A57+0.01</f>
        <v>9.0299999999999994</v>
      </c>
      <c r="B58" s="81" t="s">
        <v>16</v>
      </c>
      <c r="C58" s="82"/>
      <c r="D58" s="83">
        <v>0.05</v>
      </c>
      <c r="E58" s="84"/>
      <c r="F58" s="85">
        <f>D58*$F$53</f>
        <v>0</v>
      </c>
    </row>
    <row r="59" spans="1:9">
      <c r="A59" s="80">
        <f t="shared" si="7"/>
        <v>9.0399999999999991</v>
      </c>
      <c r="B59" s="86" t="s">
        <v>17</v>
      </c>
      <c r="C59" s="87"/>
      <c r="D59" s="88">
        <v>0.05</v>
      </c>
      <c r="E59" s="84"/>
      <c r="F59" s="85">
        <f>D59*$F$53</f>
        <v>0</v>
      </c>
    </row>
    <row r="60" spans="1:9">
      <c r="A60" s="80">
        <f t="shared" si="7"/>
        <v>9.0499999999999989</v>
      </c>
      <c r="B60" s="89" t="s">
        <v>18</v>
      </c>
      <c r="C60" s="90"/>
      <c r="D60" s="91">
        <v>1E-3</v>
      </c>
      <c r="E60" s="92"/>
      <c r="F60" s="85">
        <f>+F53*D60</f>
        <v>0</v>
      </c>
    </row>
    <row r="61" spans="1:9">
      <c r="A61" s="80">
        <f t="shared" si="7"/>
        <v>9.0599999999999987</v>
      </c>
      <c r="B61" s="89" t="s">
        <v>19</v>
      </c>
      <c r="C61" s="90"/>
      <c r="D61" s="91">
        <v>0.01</v>
      </c>
      <c r="E61" s="92"/>
      <c r="F61" s="85">
        <f>+F53*D61</f>
        <v>0</v>
      </c>
    </row>
    <row r="62" spans="1:9">
      <c r="A62" s="80">
        <f t="shared" si="7"/>
        <v>9.0699999999999985</v>
      </c>
      <c r="B62" s="81" t="s">
        <v>20</v>
      </c>
      <c r="C62" s="93"/>
      <c r="D62" s="94">
        <v>0.18</v>
      </c>
      <c r="E62" s="95"/>
      <c r="F62" s="85">
        <f>D62*$F$56</f>
        <v>0</v>
      </c>
    </row>
    <row r="63" spans="1:9" ht="17.25" thickBot="1">
      <c r="A63" s="96"/>
      <c r="B63" s="97"/>
      <c r="C63" s="98"/>
      <c r="D63" s="99"/>
      <c r="E63" s="100" t="s">
        <v>11</v>
      </c>
      <c r="F63" s="101">
        <f>SUM(F56:F62)</f>
        <v>0</v>
      </c>
    </row>
    <row r="64" spans="1:9" ht="16.5">
      <c r="A64" s="102"/>
      <c r="B64" s="103"/>
      <c r="C64" s="104"/>
      <c r="D64" s="35"/>
      <c r="E64" s="105"/>
      <c r="F64" s="37"/>
    </row>
    <row r="65" spans="1:8" ht="17.25" thickBot="1">
      <c r="A65" s="106"/>
      <c r="B65" s="107"/>
      <c r="C65" s="108"/>
      <c r="D65" s="109"/>
      <c r="E65" s="110" t="s">
        <v>41</v>
      </c>
      <c r="F65" s="111">
        <f>+F53+F63</f>
        <v>0</v>
      </c>
      <c r="G65" s="8"/>
      <c r="H65" s="12"/>
    </row>
    <row r="73" spans="1:8">
      <c r="A73" s="1"/>
      <c r="C73" s="19"/>
      <c r="D73" s="19"/>
      <c r="E73" s="19"/>
      <c r="F73" s="1"/>
    </row>
    <row r="74" spans="1:8">
      <c r="A74" s="1"/>
      <c r="C74" s="19"/>
      <c r="D74" s="19"/>
      <c r="E74" s="19"/>
      <c r="F74" s="1"/>
    </row>
    <row r="75" spans="1:8">
      <c r="A75" s="1"/>
      <c r="C75" s="19"/>
      <c r="D75" s="19"/>
      <c r="E75" s="19"/>
      <c r="F75" s="1"/>
    </row>
    <row r="76" spans="1:8">
      <c r="A76" s="1"/>
      <c r="C76" s="19"/>
      <c r="D76" s="19"/>
      <c r="E76" s="19"/>
      <c r="F76" s="1"/>
    </row>
    <row r="77" spans="1:8">
      <c r="A77" s="1"/>
      <c r="C77" s="19"/>
      <c r="D77" s="19"/>
      <c r="E77" s="19"/>
      <c r="F77" s="1"/>
    </row>
    <row r="78" spans="1:8">
      <c r="A78" s="1"/>
      <c r="C78" s="19"/>
      <c r="D78" s="19"/>
      <c r="E78" s="19"/>
      <c r="F78" s="1"/>
    </row>
    <row r="79" spans="1:8">
      <c r="A79" s="1"/>
      <c r="C79" s="19"/>
      <c r="D79" s="19"/>
      <c r="E79" s="19"/>
      <c r="F79" s="1"/>
    </row>
    <row r="80" spans="1:8">
      <c r="A80" s="1"/>
      <c r="C80" s="19"/>
      <c r="D80" s="19"/>
      <c r="E80" s="19"/>
      <c r="F80" s="1"/>
    </row>
    <row r="81" spans="1:6">
      <c r="A81" s="1"/>
      <c r="C81" s="19"/>
      <c r="D81" s="19"/>
      <c r="E81" s="19"/>
      <c r="F81" s="1"/>
    </row>
    <row r="82" spans="1:6">
      <c r="A82" s="1"/>
      <c r="C82" s="19"/>
      <c r="D82" s="19"/>
      <c r="E82" s="19"/>
      <c r="F82" s="1"/>
    </row>
    <row r="83" spans="1:6">
      <c r="A83" s="1"/>
      <c r="C83" s="19"/>
      <c r="D83" s="19"/>
      <c r="E83" s="19"/>
      <c r="F83" s="1"/>
    </row>
  </sheetData>
  <mergeCells count="3">
    <mergeCell ref="A1:F1"/>
    <mergeCell ref="A2:F2"/>
    <mergeCell ref="G46:I46"/>
  </mergeCells>
  <printOptions horizontalCentered="1"/>
  <pageMargins left="0.25" right="0.25" top="0.75" bottom="0.75" header="0.3" footer="0.3"/>
  <pageSetup scale="60" orientation="portrait" r:id="rId1"/>
  <rowBreaks count="1" manualBreakCount="1">
    <brk id="44" max="5"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Remodelacion Neyba</vt:lpstr>
      <vt:lpstr>'Remodelacion Neyba'!Área_de_impresión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UserGPC</dc:creator>
  <cp:lastModifiedBy>Arianny Margarita Abreu Pina</cp:lastModifiedBy>
  <cp:lastPrinted>2026-09-04T13:52:00Z</cp:lastPrinted>
  <dcterms:created xsi:type="dcterms:W3CDTF">2026-05-28T19:14:02Z</dcterms:created>
  <dcterms:modified xsi:type="dcterms:W3CDTF">2026-09-10T17:22:51Z</dcterms:modified>
</cp:coreProperties>
</file>