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.C. TIERRA ALTA" sheetId="1" r:id="rId1"/>
  </sheets>
  <externalReferences>
    <externalReference r:id="rId2"/>
    <externalReference r:id="rId3"/>
  </externalReferences>
  <definedNames>
    <definedName name="_xlnm.Print_Area" localSheetId="0">'L.C. TIERRA ALTA'!$A$1:$H$299</definedName>
    <definedName name="GASOLINA">[1]Ins!$E$582</definedName>
    <definedName name="PLIGADORA2">[1]Ins!$E$584</definedName>
    <definedName name="PWINCHE2000K">[1]Ins!$E$592</definedName>
    <definedName name="tasa">[2]RESUMEN!$B$24</definedName>
    <definedName name="_xlnm.Print_Titles" localSheetId="0">'L.C. TIERRA ALTA'!$1:$10</definedName>
  </definedNames>
  <calcPr calcId="145621"/>
</workbook>
</file>

<file path=xl/calcChain.xml><?xml version="1.0" encoding="utf-8"?>
<calcChain xmlns="http://schemas.openxmlformats.org/spreadsheetml/2006/main">
  <c r="A284" i="1" l="1"/>
  <c r="A285" i="1" s="1"/>
  <c r="G257" i="1" l="1"/>
  <c r="G256" i="1"/>
  <c r="G28" i="1" l="1"/>
  <c r="G285" i="1" l="1"/>
  <c r="G284" i="1"/>
  <c r="G283" i="1"/>
  <c r="G282" i="1"/>
  <c r="I276" i="1"/>
  <c r="I275" i="1"/>
  <c r="I267" i="1"/>
  <c r="G264" i="1"/>
  <c r="G263" i="1"/>
  <c r="G262" i="1"/>
  <c r="G261" i="1"/>
  <c r="G260" i="1"/>
  <c r="G259" i="1"/>
  <c r="G255" i="1"/>
  <c r="H250" i="1"/>
  <c r="H245" i="1" s="1"/>
  <c r="G249" i="1"/>
  <c r="G248" i="1"/>
  <c r="G242" i="1"/>
  <c r="H243" i="1" s="1"/>
  <c r="G239" i="1"/>
  <c r="H240" i="1" s="1"/>
  <c r="G235" i="1"/>
  <c r="G233" i="1"/>
  <c r="G232" i="1"/>
  <c r="G229" i="1"/>
  <c r="H230" i="1" s="1"/>
  <c r="G223" i="1"/>
  <c r="G222" i="1"/>
  <c r="H224" i="1" s="1"/>
  <c r="G218" i="1"/>
  <c r="G217" i="1"/>
  <c r="H219" i="1" s="1"/>
  <c r="G213" i="1"/>
  <c r="G212" i="1"/>
  <c r="G211" i="1"/>
  <c r="G206" i="1"/>
  <c r="G204" i="1"/>
  <c r="G202" i="1"/>
  <c r="G201" i="1"/>
  <c r="G196" i="1"/>
  <c r="G195" i="1"/>
  <c r="G192" i="1"/>
  <c r="G191" i="1"/>
  <c r="G190" i="1"/>
  <c r="G186" i="1"/>
  <c r="H187" i="1" s="1"/>
  <c r="G180" i="1"/>
  <c r="G179" i="1"/>
  <c r="G175" i="1"/>
  <c r="G174" i="1"/>
  <c r="G173" i="1"/>
  <c r="G172" i="1"/>
  <c r="G168" i="1"/>
  <c r="G167" i="1"/>
  <c r="G163" i="1"/>
  <c r="G162" i="1"/>
  <c r="G161" i="1"/>
  <c r="G160" i="1"/>
  <c r="G159" i="1"/>
  <c r="G158" i="1"/>
  <c r="G157" i="1"/>
  <c r="G156" i="1"/>
  <c r="G155" i="1"/>
  <c r="G154" i="1"/>
  <c r="G151" i="1"/>
  <c r="G150" i="1"/>
  <c r="G148" i="1"/>
  <c r="G147" i="1"/>
  <c r="G143" i="1"/>
  <c r="G142" i="1"/>
  <c r="G138" i="1"/>
  <c r="H139" i="1" s="1"/>
  <c r="G132" i="1"/>
  <c r="H133" i="1" s="1"/>
  <c r="G128" i="1"/>
  <c r="G127" i="1"/>
  <c r="G126" i="1"/>
  <c r="G125" i="1"/>
  <c r="G121" i="1"/>
  <c r="G120" i="1"/>
  <c r="H122" i="1" s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0" i="1"/>
  <c r="G99" i="1"/>
  <c r="G97" i="1"/>
  <c r="G96" i="1"/>
  <c r="G92" i="1"/>
  <c r="G91" i="1"/>
  <c r="G90" i="1"/>
  <c r="A89" i="1"/>
  <c r="A95" i="1" s="1"/>
  <c r="G84" i="1"/>
  <c r="G83" i="1"/>
  <c r="A83" i="1"/>
  <c r="A84" i="1" s="1"/>
  <c r="G79" i="1"/>
  <c r="G78" i="1"/>
  <c r="G77" i="1"/>
  <c r="G76" i="1"/>
  <c r="I75" i="1"/>
  <c r="G73" i="1"/>
  <c r="G71" i="1"/>
  <c r="I69" i="1"/>
  <c r="I68" i="1"/>
  <c r="G67" i="1"/>
  <c r="I66" i="1"/>
  <c r="G66" i="1"/>
  <c r="G65" i="1"/>
  <c r="I64" i="1"/>
  <c r="G64" i="1"/>
  <c r="G63" i="1"/>
  <c r="G62" i="1"/>
  <c r="G61" i="1"/>
  <c r="G60" i="1"/>
  <c r="G59" i="1"/>
  <c r="I58" i="1"/>
  <c r="G58" i="1"/>
  <c r="I57" i="1"/>
  <c r="G57" i="1"/>
  <c r="G56" i="1"/>
  <c r="A56" i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G48" i="1"/>
  <c r="H50" i="1" s="1"/>
  <c r="G41" i="1"/>
  <c r="G34" i="1"/>
  <c r="A34" i="1"/>
  <c r="A41" i="1" s="1"/>
  <c r="G30" i="1"/>
  <c r="G27" i="1"/>
  <c r="H31" i="1" s="1"/>
  <c r="I25" i="1"/>
  <c r="G24" i="1"/>
  <c r="G23" i="1"/>
  <c r="G22" i="1"/>
  <c r="G21" i="1"/>
  <c r="A21" i="1"/>
  <c r="A22" i="1" s="1"/>
  <c r="A23" i="1" s="1"/>
  <c r="A24" i="1" s="1"/>
  <c r="G17" i="1"/>
  <c r="G16" i="1"/>
  <c r="A16" i="1"/>
  <c r="A17" i="1" s="1"/>
  <c r="G14" i="1"/>
  <c r="H144" i="1" l="1"/>
  <c r="H214" i="1"/>
  <c r="H286" i="1"/>
  <c r="H181" i="1"/>
  <c r="H197" i="1"/>
  <c r="H208" i="1"/>
  <c r="H169" i="1"/>
  <c r="H85" i="1"/>
  <c r="H44" i="1"/>
  <c r="H18" i="1"/>
  <c r="H101" i="1"/>
  <c r="H74" i="1"/>
  <c r="H193" i="1"/>
  <c r="H25" i="1"/>
  <c r="H80" i="1"/>
  <c r="H117" i="1"/>
  <c r="H68" i="1"/>
  <c r="H265" i="1"/>
  <c r="H252" i="1" s="1"/>
  <c r="H164" i="1"/>
  <c r="H129" i="1"/>
  <c r="H237" i="1"/>
  <c r="H226" i="1" s="1"/>
  <c r="H152" i="1"/>
  <c r="H93" i="1"/>
  <c r="H176" i="1"/>
  <c r="A102" i="1"/>
  <c r="A96" i="1"/>
  <c r="A97" i="1" s="1"/>
  <c r="A99" i="1" s="1"/>
  <c r="A100" i="1" s="1"/>
  <c r="A90" i="1"/>
  <c r="A91" i="1" s="1"/>
  <c r="A92" i="1" s="1"/>
  <c r="H183" i="1" l="1"/>
  <c r="H87" i="1"/>
  <c r="H135" i="1"/>
  <c r="H11" i="1"/>
  <c r="A103" i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9" i="1"/>
  <c r="H267" i="1" l="1"/>
  <c r="G270" i="1" s="1"/>
  <c r="G278" i="1" s="1"/>
  <c r="A124" i="1"/>
  <c r="A120" i="1"/>
  <c r="A121" i="1" s="1"/>
  <c r="G277" i="1" l="1"/>
  <c r="G273" i="1"/>
  <c r="H279" i="1" s="1"/>
  <c r="H288" i="1" s="1"/>
  <c r="G271" i="1"/>
  <c r="G272" i="1"/>
  <c r="G274" i="1"/>
  <c r="G276" i="1"/>
  <c r="G275" i="1"/>
  <c r="A125" i="1"/>
  <c r="A126" i="1" s="1"/>
  <c r="A127" i="1" s="1"/>
  <c r="A128" i="1" s="1"/>
  <c r="A131" i="1"/>
  <c r="A137" i="1" l="1"/>
  <c r="A132" i="1"/>
  <c r="A138" i="1" l="1"/>
  <c r="A141" i="1"/>
  <c r="A146" i="1" l="1"/>
  <c r="A142" i="1"/>
  <c r="A143" i="1" s="1"/>
  <c r="A147" i="1" l="1"/>
  <c r="A148" i="1" s="1"/>
  <c r="A150" i="1" s="1"/>
  <c r="A151" i="1" s="1"/>
  <c r="A153" i="1"/>
  <c r="A166" i="1" l="1"/>
  <c r="A154" i="1"/>
  <c r="A155" i="1" s="1"/>
  <c r="A156" i="1" s="1"/>
  <c r="A157" i="1" s="1"/>
  <c r="A158" i="1" s="1"/>
  <c r="A159" i="1" s="1"/>
  <c r="A160" i="1" s="1"/>
  <c r="A161" i="1" s="1"/>
  <c r="A162" i="1" s="1"/>
  <c r="A163" i="1" s="1"/>
  <c r="A171" i="1" l="1"/>
  <c r="A167" i="1"/>
  <c r="A168" i="1" s="1"/>
  <c r="A172" i="1" l="1"/>
  <c r="A173" i="1" s="1"/>
  <c r="A174" i="1" s="1"/>
  <c r="A175" i="1" s="1"/>
  <c r="A178" i="1"/>
  <c r="A185" i="1" l="1"/>
  <c r="A179" i="1"/>
  <c r="A180" i="1" s="1"/>
  <c r="A186" i="1" l="1"/>
  <c r="A189" i="1"/>
  <c r="A194" i="1" l="1"/>
  <c r="A190" i="1"/>
  <c r="A191" i="1" s="1"/>
  <c r="A192" i="1" s="1"/>
  <c r="A199" i="1" l="1"/>
  <c r="A195" i="1"/>
  <c r="A196" i="1" s="1"/>
  <c r="A209" i="1" l="1"/>
  <c r="A201" i="1"/>
  <c r="A202" i="1" s="1"/>
  <c r="A204" i="1" s="1"/>
  <c r="A206" i="1" s="1"/>
  <c r="A211" i="1" l="1"/>
  <c r="A212" i="1" s="1"/>
  <c r="A213" i="1" s="1"/>
  <c r="A216" i="1"/>
  <c r="A221" i="1" l="1"/>
  <c r="A217" i="1"/>
  <c r="A218" i="1" s="1"/>
  <c r="A228" i="1" l="1"/>
  <c r="A222" i="1"/>
  <c r="A223" i="1" s="1"/>
  <c r="A231" i="1" l="1"/>
  <c r="A229" i="1"/>
  <c r="A238" i="1" l="1"/>
  <c r="A232" i="1"/>
  <c r="A233" i="1" s="1"/>
  <c r="A235" i="1" s="1"/>
  <c r="A241" i="1" l="1"/>
  <c r="A239" i="1"/>
  <c r="A247" i="1" l="1"/>
  <c r="A242" i="1"/>
  <c r="A254" i="1" l="1"/>
  <c r="A248" i="1"/>
  <c r="A249" i="1" s="1"/>
  <c r="A269" i="1" l="1"/>
  <c r="A255" i="1"/>
  <c r="A256" i="1" l="1"/>
  <c r="A257" i="1" s="1"/>
  <c r="A259" i="1" s="1"/>
  <c r="A260" i="1" s="1"/>
  <c r="A261" i="1" s="1"/>
  <c r="A262" i="1" s="1"/>
  <c r="A263" i="1" s="1"/>
  <c r="A264" i="1" s="1"/>
  <c r="A270" i="1"/>
  <c r="A271" i="1" s="1"/>
  <c r="A272" i="1" s="1"/>
  <c r="A273" i="1" s="1"/>
  <c r="A274" i="1" s="1"/>
  <c r="A275" i="1" s="1"/>
  <c r="A276" i="1" s="1"/>
  <c r="A277" i="1" s="1"/>
  <c r="A278" i="1" s="1"/>
  <c r="A281" i="1"/>
  <c r="A282" i="1" s="1"/>
  <c r="A283" i="1" s="1"/>
</calcChain>
</file>

<file path=xl/sharedStrings.xml><?xml version="1.0" encoding="utf-8"?>
<sst xmlns="http://schemas.openxmlformats.org/spreadsheetml/2006/main" count="367" uniqueCount="219">
  <si>
    <t>PROYECTO :</t>
  </si>
  <si>
    <t>CONSTRUCCIÓN TANQUE REGULADOR DE AGUA POTABLE TIERRA ALTA</t>
  </si>
  <si>
    <t>OBRA :</t>
  </si>
  <si>
    <t>TANQUE REGULADOR TIERRA ALTA</t>
  </si>
  <si>
    <t>UBICACION:</t>
  </si>
  <si>
    <t>CODIGO:</t>
  </si>
  <si>
    <t>DIP-AP-018-2026</t>
  </si>
  <si>
    <t>FECHA:</t>
  </si>
  <si>
    <t>SEC.</t>
  </si>
  <si>
    <t>DESCRIPCION</t>
  </si>
  <si>
    <t>CANTIDAD</t>
  </si>
  <si>
    <t>UNIDAD</t>
  </si>
  <si>
    <t>RD$P.U.</t>
  </si>
  <si>
    <t>VALOR</t>
  </si>
  <si>
    <t>SUB - TOTAL</t>
  </si>
  <si>
    <t>PRELIMINARES</t>
  </si>
  <si>
    <t xml:space="preserve">Campamento (Incluye alquiler de terreno, preparación de terreno, alquiler de Furgón </t>
  </si>
  <si>
    <t>MES</t>
  </si>
  <si>
    <t>p/ Oficina y Almacén, incluye baño portátil)</t>
  </si>
  <si>
    <t>Desbroce de Arboles</t>
  </si>
  <si>
    <t>UD</t>
  </si>
  <si>
    <t xml:space="preserve">Letrero de obra 16x8 pies (incluye perfiles, marco y vynil </t>
  </si>
  <si>
    <t>UND</t>
  </si>
  <si>
    <t>tipo banner. El arte del letrero a definir en ejecución</t>
  </si>
  <si>
    <t xml:space="preserve">MOVIMIENTO  DE  TIERRA  </t>
  </si>
  <si>
    <t>Excavación y Remoción  de  Material Inservible</t>
  </si>
  <si>
    <t>M3N</t>
  </si>
  <si>
    <t>Bote  de  Escombros ( Considerar 25% en Escombros ). Distancia &lt; 20 Km</t>
  </si>
  <si>
    <t>Suministro  y  Acarreo  de  Material  Material  Clasificado</t>
  </si>
  <si>
    <t>Carguío, Traslado, Colocación , Mojado y  Compactación  de  Material  Clasificado</t>
  </si>
  <si>
    <t>LOSA  DE  FUNDACION</t>
  </si>
  <si>
    <t>M3</t>
  </si>
  <si>
    <t>Losa  de  Cimentación con Espesor  Según Diseño Estructural. Hormigón</t>
  </si>
  <si>
    <t>F'c = 350 Kg / Cm2  y  Acero Grado 60</t>
  </si>
  <si>
    <t>DEPOSITO  REGULADOR ( TANQUE VITRIFICADO )</t>
  </si>
  <si>
    <t xml:space="preserve">Desmantelamiento integral de tanque de regulación de agua potable de acero soldado </t>
  </si>
  <si>
    <t>P.a.</t>
  </si>
  <si>
    <t xml:space="preserve">(Ø 31.83 m × H = 13.26 m), incluyendo demolición de cimentación de hormigón, acopio </t>
  </si>
  <si>
    <t xml:space="preserve">de material metálico en Rafey, carga, transporte y disposición final de escombros a </t>
  </si>
  <si>
    <t xml:space="preserve">vertedero autorizado (20 km), limpieza final y todo lo necesario para la correcta ejecución </t>
  </si>
  <si>
    <t xml:space="preserve">de la obra. Incluye: Personal Calificado, Grúa hidráulica 90–100 t, Plataformas articuladas, </t>
  </si>
  <si>
    <t>Montacargas, Generador, Compresor, Herramientas eléctricas, Materiales y consumibles,</t>
  </si>
  <si>
    <t xml:space="preserve">Tanque de Acero Vitrificado de Volumen Máximo de: 7,859 M3. con Diámetro </t>
  </si>
  <si>
    <t>Ud</t>
  </si>
  <si>
    <t xml:space="preserve"> Vidrio Fusionado al Acero con Techo en Domo Geodésico en Aluminio Autoportante. </t>
  </si>
  <si>
    <t>Escotilla de Autoinspección, Boquillas en Acero Galvanizado y Logo de identificación</t>
  </si>
  <si>
    <t>Ver Especifiaciones Técnicas</t>
  </si>
  <si>
    <t>REGISTROS DE H.A. PARA VALVULAS</t>
  </si>
  <si>
    <t xml:space="preserve">Registros  P / Válvulas 2.70 x 2.40 Mts Confeccionadosen Mampostería Reforzadas </t>
  </si>
  <si>
    <t>con Acero Vertical 3/8" @ 60 Cms. Losa de Piso de Hormigón Armado con Varillas</t>
  </si>
  <si>
    <t>Ø 3/8" @ 20 Cms con Espesor de 15 Cms La Losa de Techo tendrá un Espesor</t>
  </si>
  <si>
    <t>de 20 Cms con Refuerzo Ø ½" @ 20 Cms Doblemente Armada</t>
  </si>
  <si>
    <t>Ver Dimensiones y demás detalles en planos</t>
  </si>
  <si>
    <t>PIEZAS  ESPECIALES  Y  TUBERIAS ( SUMINISTRO Y COLOCACION )</t>
  </si>
  <si>
    <t xml:space="preserve">Tubos de Ø 24" Acero al Carbon </t>
  </si>
  <si>
    <t xml:space="preserve">Tubos de Ø 18"Acero al Carbon </t>
  </si>
  <si>
    <t>Codo Ø 24" x 0 @ 90º , Acero al Carbono</t>
  </si>
  <si>
    <t>Codo Ø 18" x 0 @ 90º , Acero al Carbono</t>
  </si>
  <si>
    <t>Tee Ø 24"x24"X24", Acero al Carbono</t>
  </si>
  <si>
    <t>Reduccion de Ø24" @ Ø18", Acero al Carbono</t>
  </si>
  <si>
    <t>Bridas  Ø 24" B16.5 Clase ISO Cuello Soldable</t>
  </si>
  <si>
    <t>Bridas  Ø 18" B16.5 Clase ISO Cuello Soldable</t>
  </si>
  <si>
    <t>Junta  de  Desmontaje  Ø 24"</t>
  </si>
  <si>
    <t>Válvula  Mariposa  AWWA CSD4 Ø 24"</t>
  </si>
  <si>
    <t>Junta  Dresser Ø 24", Acero al Carbono</t>
  </si>
  <si>
    <t xml:space="preserve">Pasa muro de 24"  (incluye junta dresser, platillos) </t>
  </si>
  <si>
    <t>Ver Dimensiones y Demás Detalles en Planos</t>
  </si>
  <si>
    <t>TRANSPORTE DE TUBERIAS Y PIEZAS ESPECIALES</t>
  </si>
  <si>
    <t xml:space="preserve">Transporte de Tubos de Ø 24" Y Ø 18" </t>
  </si>
  <si>
    <t>Viajes</t>
  </si>
  <si>
    <t>Desde Almacenamiento  Hasta  Obra</t>
  </si>
  <si>
    <t xml:space="preserve">Transporte de Materiales y Piezas Especiales de Haina @ Almacen </t>
  </si>
  <si>
    <t>ANCLAJES  DE  HORMIGON ARMADO ( PARA CODOS, TEE Y REDUCCIONES )</t>
  </si>
  <si>
    <t>Anclajes P / Piezas de Ø 24" F´c = 210 Kg / Cm2</t>
  </si>
  <si>
    <t>Anclajes P / Piezas de Ø 18" F´c = 210 Kg / Cm2</t>
  </si>
  <si>
    <t>Dado de Apoyo de Ø 24" F´c = 210 Kg / Cm2</t>
  </si>
  <si>
    <t>Dado de Apoyo de Ø 18" F´c = 210 Kg / Cm2</t>
  </si>
  <si>
    <t>MISCELÁNEOS</t>
  </si>
  <si>
    <t>Limpieza Final</t>
  </si>
  <si>
    <t>Suministro e instalación de Letreros de CORAASAN</t>
  </si>
  <si>
    <t xml:space="preserve"> y nombre del Tanque en Vinil PVC (a definir en ejecución)</t>
  </si>
  <si>
    <t xml:space="preserve">CASETA DE OPERADOR -VER DETALLES EN PLANOS </t>
  </si>
  <si>
    <t>TERMINACIONES DE TECHO</t>
  </si>
  <si>
    <t xml:space="preserve">Zabaleta  </t>
  </si>
  <si>
    <t>Ml</t>
  </si>
  <si>
    <t>Fino de techo</t>
  </si>
  <si>
    <t>M2</t>
  </si>
  <si>
    <t xml:space="preserve">Pintura Impermeabilizante con Imprimador Acrilico Microseal </t>
  </si>
  <si>
    <t>e Impermeabilizante Elasto-Master</t>
  </si>
  <si>
    <t>PUERTAS Y VENTANAS</t>
  </si>
  <si>
    <t>Puerta  polimetal Color Blanco 0.80 X 2.10 M (Incluye Instalación y Cerradura)</t>
  </si>
  <si>
    <t xml:space="preserve">Ventana Corrediza con Perfil de Aluminio Blanco, Cristal Natural y </t>
  </si>
  <si>
    <t>P2</t>
  </si>
  <si>
    <t>Papel Frosted  (Incluye Instalación)</t>
  </si>
  <si>
    <t>Protección Metalica Para  Ventanas</t>
  </si>
  <si>
    <t xml:space="preserve">Protección Metalica Para Puertas </t>
  </si>
  <si>
    <t>INSTALACIONES SANITARIA</t>
  </si>
  <si>
    <t>Suministro e Instalación de inodoro</t>
  </si>
  <si>
    <t>Suministro e Instalación de Lavamanos</t>
  </si>
  <si>
    <t>Desagüe de Piso de 2"</t>
  </si>
  <si>
    <t>Ventilación de ø2" PVC SDR-41</t>
  </si>
  <si>
    <t xml:space="preserve">Ducha </t>
  </si>
  <si>
    <t>Desagüe Pluvial en Techo de 3" SDR-41</t>
  </si>
  <si>
    <t>Tubería de Alimentación AP de 3/4" PVC SCH-40</t>
  </si>
  <si>
    <t>Suministro e Instalación de Tinaco de 145 Gl</t>
  </si>
  <si>
    <t>Muñeco de Drenaje P / Baño</t>
  </si>
  <si>
    <t>Suministro y Colocación de Tuberías de Arrastre de 2" PVC SDR-41</t>
  </si>
  <si>
    <t>Suministro y Colocación de Tuberías de Arrastre de 4" PVC SDR-41</t>
  </si>
  <si>
    <t>Medidor de 1/2"</t>
  </si>
  <si>
    <t xml:space="preserve">Llave de paso </t>
  </si>
  <si>
    <t>Registros de Inspección</t>
  </si>
  <si>
    <t>PISOS</t>
  </si>
  <si>
    <t>Piso en Cerámica 0.45 m x 0.45 m</t>
  </si>
  <si>
    <t>Zócalo en Cerámica</t>
  </si>
  <si>
    <t>PINTURA</t>
  </si>
  <si>
    <t>Primer en Muros Interiores y Exteriores</t>
  </si>
  <si>
    <t>Pintura en muros Interiores</t>
  </si>
  <si>
    <t>Pintura en Muros Exteriores</t>
  </si>
  <si>
    <t>Pintura en techos</t>
  </si>
  <si>
    <t>MISCELANEOS</t>
  </si>
  <si>
    <t xml:space="preserve">Limpieza Final General </t>
  </si>
  <si>
    <t>PARTIDAS GENERALES</t>
  </si>
  <si>
    <t xml:space="preserve">Suministros y Colocación de Furgon de 20" para Oficina y Area de Almacenamiento  </t>
  </si>
  <si>
    <t>ESTRUCTURA LIGERA</t>
  </si>
  <si>
    <t>Paredes en Sheekrock</t>
  </si>
  <si>
    <t>Plafon P.V.C 2X2  Comercial</t>
  </si>
  <si>
    <t>Puerta  Cristal y Perfileria 0.90 X 2.10 M (Incluye Instalación y Cerradura)</t>
  </si>
  <si>
    <t>Suministro e Instalación de Fregadero Simple</t>
  </si>
  <si>
    <t>VERJA PERIMETRAL -VER DETALLES EN PLANO</t>
  </si>
  <si>
    <t>Replanteo con brigada topógrafica</t>
  </si>
  <si>
    <t>MOVIMIENTO DE TIERRA</t>
  </si>
  <si>
    <t>Excavación C/ Equipos</t>
  </si>
  <si>
    <t>Relleno Compacto Con Equipo</t>
  </si>
  <si>
    <t>Bote de Material inservible (25% de esponjamiento)</t>
  </si>
  <si>
    <t xml:space="preserve">MUROS </t>
  </si>
  <si>
    <t>Muro de Bloques de 8" B.N.P. (Bastones 3/8"@0.60)</t>
  </si>
  <si>
    <t>Muro de Bloques de 8" S.N.P. (Bastones 3/8"@0.60) violinado</t>
  </si>
  <si>
    <t>HORMIGON  ARMADO</t>
  </si>
  <si>
    <t>Zapata Muro de 8"  5 ø 3/8" , est. Ø 3/8 @0.24 mts f´c=210 Kg/cm2, f´y=4200 kg/cm2</t>
  </si>
  <si>
    <t>Zapata Columna 1.00 x 1.00 mts,6 ø 1/2"  A.D.</t>
  </si>
  <si>
    <t xml:space="preserve"> f´c=210 Kg/cm2, f´y=4200 kg/cm2</t>
  </si>
  <si>
    <t>Columna CA 0.20 x 0.20 mts, 4 ø1/2" est. 3/8" @ 15 mts</t>
  </si>
  <si>
    <t>Viga de Amarre Perimetral (0.20x0.20) mts</t>
  </si>
  <si>
    <t xml:space="preserve"> f´c=210 Kg/cm2, f´y=4200 kg/cm1</t>
  </si>
  <si>
    <t>TERMINACIONES DE SUPERFICIE</t>
  </si>
  <si>
    <t>Fraguache  C /  Llanas</t>
  </si>
  <si>
    <t xml:space="preserve">Pañete </t>
  </si>
  <si>
    <t>Zabaleta (0.20MX0.10MTS)</t>
  </si>
  <si>
    <t xml:space="preserve">Primer en Muros </t>
  </si>
  <si>
    <t xml:space="preserve">Malla ciclonica de 6' con alambre de trinchera </t>
  </si>
  <si>
    <t>ML</t>
  </si>
  <si>
    <t xml:space="preserve">PARQUEO </t>
  </si>
  <si>
    <t xml:space="preserve">Excavación </t>
  </si>
  <si>
    <t>Bote  de  Mat. Sobrante</t>
  </si>
  <si>
    <t>C / Equipo 25% Esponjamiento</t>
  </si>
  <si>
    <t xml:space="preserve">Material P / Relleno ( Banco de Préstamo ) 10% de Desperdicio + 20% Abult. + </t>
  </si>
  <si>
    <t>Carguío, Acarreo, Regado y Compactado  de  Material de Relleno de ( Préstamo )</t>
  </si>
  <si>
    <t>CONCRETO EN CALLE</t>
  </si>
  <si>
    <t>Suministro y Colocación de Concreto en Calle, 20 Cms</t>
  </si>
  <si>
    <t xml:space="preserve">Paragomas  </t>
  </si>
  <si>
    <t xml:space="preserve">INSTALACIONES ELECTRICAS GENERALES </t>
  </si>
  <si>
    <t>INSTALACIONES ELECTRICAS GENERALES</t>
  </si>
  <si>
    <t>Suministro de elementos electricos en tanque</t>
  </si>
  <si>
    <t xml:space="preserve">Mano de obra Instalaciones eléctricas </t>
  </si>
  <si>
    <t>Uso de Bomba de achique de 3"</t>
  </si>
  <si>
    <t>Días</t>
  </si>
  <si>
    <t>Demolicion Con Compresor</t>
  </si>
  <si>
    <t>m3</t>
  </si>
  <si>
    <t>Equipos de Seguridad Laboral / Industrial</t>
  </si>
  <si>
    <t>Construcción acera (incluye excavación, bote, relleno, malla electrosoldada y hormigón)</t>
  </si>
  <si>
    <t>Construccion de contenes  (incluye excavación, bote, relleno, telford, hormigón)</t>
  </si>
  <si>
    <t xml:space="preserve">Bote producto de las demoliciones </t>
  </si>
  <si>
    <t>Limpieza general para entrega de proyecto</t>
  </si>
  <si>
    <t>PA</t>
  </si>
  <si>
    <t>SUB - TOTAL  GENERAL</t>
  </si>
  <si>
    <t>INDIRECTOS</t>
  </si>
  <si>
    <t>Dirección  Técnica</t>
  </si>
  <si>
    <t>Gastos  Administrativos</t>
  </si>
  <si>
    <t>Imprevistos</t>
  </si>
  <si>
    <t>Seguros y  Fianzas</t>
  </si>
  <si>
    <t>Supervision y Diseño</t>
  </si>
  <si>
    <t>Transporte</t>
  </si>
  <si>
    <t>Dólar</t>
  </si>
  <si>
    <t>Codia</t>
  </si>
  <si>
    <t>ml</t>
  </si>
  <si>
    <t>Ley 6-86</t>
  </si>
  <si>
    <t>ITBIS (18% Dirección Técnica)</t>
  </si>
  <si>
    <t xml:space="preserve">SERVICIOS DE INGENIERIA, Y ESTUDIOS TECNICOS </t>
  </si>
  <si>
    <t xml:space="preserve">Estudio Geotecnico </t>
  </si>
  <si>
    <t>Diseño Estructural de Losa de Cimtentación</t>
  </si>
  <si>
    <t>Diseño Electrico General Para el Tanque y la Caseta</t>
  </si>
  <si>
    <t xml:space="preserve">Tramitación de Linea de media tension en edenorte </t>
  </si>
  <si>
    <t xml:space="preserve">TOTAL  GENERAL </t>
  </si>
  <si>
    <t>OBSERVACIONES:</t>
  </si>
  <si>
    <t>1-Distancia de acarreco 20 km.</t>
  </si>
  <si>
    <t>2- LEVANTAMOENTO Y PLANO AS- BUILT forman parte de los gastos administrativos.</t>
  </si>
  <si>
    <t>3-Se consideran trabajos Nocturnos donde la naturaleza de la actividad lo permita y/o lo requiera.</t>
  </si>
  <si>
    <t>4-Las partidas correspondientes a juntas y bridas incluyen la tornillería necesaria para su instalación.</t>
  </si>
  <si>
    <t>5-Ver Especifiaciones Técnicas.</t>
  </si>
  <si>
    <t>6-Ver Dimensiones y Demás Detalles en Planos.</t>
  </si>
  <si>
    <t>LISTA DE CANTIDADES</t>
  </si>
  <si>
    <t>CONSTRUCCION TANQUE REGULADOR  Y DESMANTELAMIENTO DE TANQUE EXISTENTE</t>
  </si>
  <si>
    <t>TIERRA ALTA, SANTIAGO</t>
  </si>
  <si>
    <t>A-</t>
  </si>
  <si>
    <t>B-</t>
  </si>
  <si>
    <t>C-</t>
  </si>
  <si>
    <t>D-</t>
  </si>
  <si>
    <t>E-</t>
  </si>
  <si>
    <t>F-</t>
  </si>
  <si>
    <t>G-</t>
  </si>
  <si>
    <t>Hormigón  de  Limpieza  180  Kg / Cm2  5  Cms  de  Espesor</t>
  </si>
  <si>
    <t xml:space="preserve">de 30.56 Mts y Altura Máxima de 12.12 Mts (Mas o menos 0.50 mts). El Cilindro es de </t>
  </si>
  <si>
    <t xml:space="preserve"> bloques, pañete,  tapa )</t>
  </si>
  <si>
    <t xml:space="preserve">Registro 2.40 m x 2.30 m para Medidor de Caudal Ø 24" (Incluye excavación, bote, </t>
  </si>
  <si>
    <t>Medidor de Caudal Ø24¨ Electromagnetico. Norma ANSI B16.5</t>
  </si>
  <si>
    <t xml:space="preserve">FURGONES: OFICINA Y ALMACENAMIENTO -VER DETALLES EN PLANOS </t>
  </si>
  <si>
    <t xml:space="preserve">Estabilización de terreno bajo losa existente mediante inyección de lechada de </t>
  </si>
  <si>
    <t>cemento (Grouting)</t>
  </si>
  <si>
    <t xml:space="preserve">Seguridad Industrial, Señalización, Transporte, Limpieza Final.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</si>
</sst>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0.00_)"/>
    <numFmt numFmtId="166" formatCode="_-[$DOP]\ * #,##0.00_-;\-[$DOP]\ * #,##0.00_-;_-[$DOP]\ * &quot;-&quot;??_-;_-@_-"/>
    <numFmt numFmtId="167" formatCode="_-* #,##0.00\ _€_-;\-* #,##0.00\ _€_-;_-* &quot;-&quot;??\ _€_-;_-@_-"/>
    <numFmt numFmtId="168" formatCode="_-[$$-1C0A]* #,##0.00_-;\-[$$-1C0A]* #,##0.00_-;_-[$$-1C0A]* &quot;-&quot;??_-;_-@_-"/>
    <numFmt numFmtId="169" formatCode="_-* #,##0.00_-;\-* #,##0.00_-;_-* &quot;-&quot;??_-;_-@_-"/>
    <numFmt numFmtId="170" formatCode="_([$$-409]* #,##0.00_);_([$$-409]* \(#,##0.00\);_([$$-409]* &quot;-&quot;??_);_(@_)"/>
    <numFmt numFmtId="171" formatCode="_-* #,##0.00\ &quot;€&quot;_-;\-* #,##0.00\ &quot;€&quot;_-;_-* &quot;-&quot;??\ &quot;€&quot;_-;_-@_-"/>
    <numFmt numFmtId="172" formatCode="_-[$€]* #,##0.00_-;\-[$€]* #,##0.00_-;_-[$€]* &quot;-&quot;??_-;_-@_-"/>
    <numFmt numFmtId="173" formatCode="_-[$€]* #,##0.00_-;\-[$€]* #,##0.00_-;_-[$€]* \-??_-;_-@_-"/>
    <numFmt numFmtId="174" formatCode="_([$€]* #,##0.00_);_([$€]* \(#,##0.00\);_([$€]* &quot;-&quot;??_);_(@_)"/>
    <numFmt numFmtId="175" formatCode="_-* #,##0.00\ _€_-;\-* #,##0.00\ _€_-;_-* \-??\ _€_-;_-@_-"/>
    <numFmt numFmtId="176" formatCode="_(* #,##0.00_);_(* \(#,##0.00\);_(* \-??_);_(@_)"/>
    <numFmt numFmtId="177" formatCode="_-* #,##0.00\ _P_t_s_-;\-* #,##0.00\ _P_t_s_-;_-* &quot;-&quot;??\ _P_t_s_-;_-@_-"/>
    <numFmt numFmtId="178" formatCode="_-&quot;$&quot;* #,##0_-;\-&quot;$&quot;* #,##0_-;_-&quot;$&quot;* &quot;-&quot;_-;_-@_-"/>
    <numFmt numFmtId="179" formatCode="_-\$* #,##0_-;&quot;-$&quot;* #,##0_-;_-\$* \-_-;_-@_-"/>
    <numFmt numFmtId="180" formatCode="_-* #,##0.00_-;\-* #,##0.00_-;_-* \-??_-;_-@_-"/>
    <numFmt numFmtId="181" formatCode="_-* #,##0.00\ _P_t_s_-;\-* #,##0.00\ _P_t_s_-;_-* \-??\ _P_t_s_-;_-@_-"/>
    <numFmt numFmtId="182" formatCode="_-* #,##0.0000\ _P_t_s_-;\-* #,##0.0000\ _P_t_s_-;_-* &quot;-&quot;??\ _P_t_s_-;_-@_-"/>
    <numFmt numFmtId="183" formatCode="_-* #,##0.0000\ _P_t_s_-;\-* #,##0.0000\ _P_t_s_-;_-* \-??\ _P_t_s_-;_-@_-"/>
    <numFmt numFmtId="184" formatCode="_-* #,##0.00&quot; €&quot;_-;\-* #,##0.00&quot; €&quot;_-;_-* \-??&quot; €&quot;_-;_-@_-"/>
    <numFmt numFmtId="185" formatCode="_(&quot;RD$&quot;* #,##0.00_);_(&quot;RD$&quot;* \(#,##0.00\);_(&quot;RD$&quot;* \-??_);_(@_)"/>
    <numFmt numFmtId="186" formatCode="_-* #,##0.00\ &quot;Pts&quot;_-;\-* #,##0.00\ &quot;Pts&quot;_-;_-* &quot;-&quot;??\ &quot;Pts&quot;_-;_-@_-"/>
    <numFmt numFmtId="187" formatCode="_-&quot;RD$&quot;* #,##0.00_-;\-&quot;RD$&quot;* #,##0.00_-;_-&quot;RD$&quot;* &quot;-&quot;??_-;_-@_-"/>
    <numFmt numFmtId="188" formatCode="_-&quot;RD$&quot;* #,##0.00_-;&quot;-RD$&quot;* #,##0.00_-;_-&quot;RD$&quot;* \-??_-;_-@_-"/>
    <numFmt numFmtId="189" formatCode="_-* #,##0.00&quot; Pts&quot;_-;\-* #,##0.00&quot; Pts&quot;_-;_-* \-??&quot; Pts&quot;_-;_-@_-"/>
    <numFmt numFmtId="190" formatCode="_-&quot;$&quot;* #,##0.00_-;\-&quot;$&quot;* #,##0.00_-;_-&quot;$&quot;* &quot;-&quot;??_-;_-@_-"/>
    <numFmt numFmtId="191" formatCode="&quot;$&quot;#,##0.00;[Red]\-&quot;$&quot;#,##0.00"/>
    <numFmt numFmtId="192" formatCode="\$#,##0.00;[Red]&quot;-$&quot;#,##0.00"/>
    <numFmt numFmtId="193" formatCode="_(&quot;DOP&quot;* #,##0.00_);_(&quot;DOP&quot;* \(#,##0.00\);_(&quot;DOP&quot;* &quot;-&quot;??_);_(@_)"/>
    <numFmt numFmtId="194" formatCode="_(&quot;DOP&quot;* #,##0.00_);_(&quot;DOP&quot;* \(#,##0.00\);_(&quot;DOP&quot;* \-??_);_(@_)"/>
    <numFmt numFmtId="195" formatCode="#,##0.00\ &quot; Mts &quot;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2"/>
      <color rgb="FF0070C0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2"/>
      <color rgb="FF394AEF"/>
      <name val="Arial"/>
      <family val="2"/>
    </font>
    <font>
      <sz val="12"/>
      <color theme="1"/>
      <name val="Arial"/>
      <family val="2"/>
    </font>
    <font>
      <b/>
      <sz val="12"/>
      <color rgb="FF0000CC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indexed="9"/>
      <name val="Calibri"/>
      <family val="2"/>
    </font>
    <font>
      <sz val="11"/>
      <color rgb="FFFFFFFF"/>
      <name val="Calibri"/>
      <family val="2"/>
      <charset val="1"/>
    </font>
    <font>
      <sz val="11"/>
      <color indexed="20"/>
      <name val="Calibri"/>
      <family val="2"/>
    </font>
    <font>
      <sz val="11"/>
      <color rgb="FF800080"/>
      <name val="Calibri"/>
      <family val="2"/>
      <charset val="1"/>
    </font>
    <font>
      <sz val="11"/>
      <color indexed="17"/>
      <name val="Calibri"/>
      <family val="2"/>
    </font>
    <font>
      <sz val="11"/>
      <color rgb="FF008000"/>
      <name val="Calibri"/>
      <family val="2"/>
      <charset val="1"/>
    </font>
    <font>
      <b/>
      <sz val="11"/>
      <color indexed="52"/>
      <name val="Calibri"/>
      <family val="2"/>
    </font>
    <font>
      <b/>
      <sz val="11"/>
      <color rgb="FFFF9900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rgb="FFFFFFFF"/>
      <name val="Calibri"/>
      <family val="2"/>
      <charset val="1"/>
    </font>
    <font>
      <sz val="11"/>
      <color indexed="52"/>
      <name val="Calibri"/>
      <family val="2"/>
    </font>
    <font>
      <sz val="11"/>
      <color rgb="FFFF9900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rgb="FF003366"/>
      <name val="Calibri"/>
      <family val="2"/>
      <charset val="1"/>
    </font>
    <font>
      <sz val="11"/>
      <color indexed="62"/>
      <name val="Calibri"/>
      <family val="2"/>
    </font>
    <font>
      <sz val="11"/>
      <color rgb="FF333399"/>
      <name val="Calibri"/>
      <family val="2"/>
      <charset val="1"/>
    </font>
    <font>
      <i/>
      <sz val="11"/>
      <color indexed="23"/>
      <name val="Calibri"/>
      <family val="2"/>
    </font>
    <font>
      <i/>
      <sz val="11"/>
      <color rgb="FF808080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  <charset val="1"/>
    </font>
    <font>
      <sz val="12"/>
      <color indexed="8"/>
      <name val="Calibri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1"/>
      <color rgb="FF333333"/>
      <name val="Calibri"/>
      <family val="2"/>
      <charset val="1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</font>
    <font>
      <b/>
      <sz val="18"/>
      <color indexed="56"/>
      <name val="Cambria"/>
      <family val="2"/>
    </font>
    <font>
      <b/>
      <sz val="18"/>
      <color rgb="FF003366"/>
      <name val="Cambria"/>
      <family val="2"/>
      <charset val="1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charset val="1"/>
    </font>
    <font>
      <b/>
      <u/>
      <sz val="12"/>
      <color rgb="FF0000CC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rgb="FFCCCCFF"/>
        <bgColor rgb="FFD9D9D9"/>
      </patternFill>
    </fill>
    <fill>
      <patternFill patternType="solid">
        <fgColor indexed="45"/>
      </patternFill>
    </fill>
    <fill>
      <patternFill patternType="solid">
        <fgColor rgb="FFFF99CC"/>
        <bgColor rgb="FFFF8080"/>
      </patternFill>
    </fill>
    <fill>
      <patternFill patternType="solid">
        <fgColor indexed="42"/>
      </patternFill>
    </fill>
    <fill>
      <patternFill patternType="solid">
        <fgColor rgb="FFCCFFCC"/>
        <bgColor rgb="FFCCFFFF"/>
      </patternFill>
    </fill>
    <fill>
      <patternFill patternType="solid">
        <fgColor indexed="46"/>
      </patternFill>
    </fill>
    <fill>
      <patternFill patternType="solid">
        <fgColor rgb="FFCC99FF"/>
        <bgColor rgb="FFFF99CC"/>
      </patternFill>
    </fill>
    <fill>
      <patternFill patternType="solid">
        <fgColor indexed="27"/>
      </patternFill>
    </fill>
    <fill>
      <patternFill patternType="solid">
        <fgColor rgb="FFCCFFFF"/>
        <bgColor rgb="FFCCFFCC"/>
      </patternFill>
    </fill>
    <fill>
      <patternFill patternType="solid">
        <fgColor indexed="47"/>
      </patternFill>
    </fill>
    <fill>
      <patternFill patternType="solid">
        <fgColor rgb="FFFFCC99"/>
        <bgColor rgb="FFD7E4BD"/>
      </patternFill>
    </fill>
    <fill>
      <patternFill patternType="solid">
        <fgColor indexed="44"/>
      </patternFill>
    </fill>
    <fill>
      <patternFill patternType="solid">
        <fgColor rgb="FF99CCFF"/>
        <bgColor rgb="FF8EB4E3"/>
      </patternFill>
    </fill>
    <fill>
      <patternFill patternType="solid">
        <fgColor indexed="29"/>
      </patternFill>
    </fill>
    <fill>
      <patternFill patternType="solid">
        <fgColor rgb="FFFF8080"/>
        <bgColor rgb="FFFF99CC"/>
      </patternFill>
    </fill>
    <fill>
      <patternFill patternType="solid">
        <fgColor indexed="11"/>
      </patternFill>
    </fill>
    <fill>
      <patternFill patternType="solid">
        <fgColor rgb="FF00FF00"/>
        <bgColor rgb="FF33CCCC"/>
      </patternFill>
    </fill>
    <fill>
      <patternFill patternType="solid">
        <fgColor indexed="51"/>
      </patternFill>
    </fill>
    <fill>
      <patternFill patternType="solid">
        <fgColor rgb="FFFFCC00"/>
        <bgColor rgb="FFFFFF00"/>
      </patternFill>
    </fill>
    <fill>
      <patternFill patternType="solid">
        <fgColor indexed="30"/>
      </patternFill>
    </fill>
    <fill>
      <patternFill patternType="solid">
        <fgColor rgb="FF0066CC"/>
        <bgColor rgb="FF008080"/>
      </patternFill>
    </fill>
    <fill>
      <patternFill patternType="solid">
        <f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49"/>
      </patternFill>
    </fill>
    <fill>
      <patternFill patternType="solid">
        <fgColor rgb="FF33CCCC"/>
        <bgColor rgb="FF00CCFF"/>
      </patternFill>
    </fill>
    <fill>
      <patternFill patternType="solid">
        <fgColor indexed="52"/>
      </patternFill>
    </fill>
    <fill>
      <patternFill patternType="solid">
        <fgColor rgb="FFFF9900"/>
        <bgColor rgb="FFFFCC00"/>
      </patternFill>
    </fill>
    <fill>
      <patternFill patternType="solid">
        <fgColor indexed="62"/>
      </patternFill>
    </fill>
    <fill>
      <patternFill patternType="solid">
        <fgColor rgb="FF333399"/>
        <bgColor rgb="FF003366"/>
      </patternFill>
    </fill>
    <fill>
      <patternFill patternType="solid">
        <fgColor indexed="10"/>
      </patternFill>
    </fill>
    <fill>
      <patternFill patternType="solid">
        <fgColor rgb="FFFF0000"/>
        <bgColor rgb="FF993300"/>
      </patternFill>
    </fill>
    <fill>
      <patternFill patternType="solid">
        <fgColor indexed="57"/>
      </patternFill>
    </fill>
    <fill>
      <patternFill patternType="solid">
        <fgColor rgb="FF339966"/>
        <bgColor rgb="FF008080"/>
      </patternFill>
    </fill>
    <fill>
      <patternFill patternType="solid">
        <fgColor indexed="53"/>
      </patternFill>
    </fill>
    <fill>
      <patternFill patternType="solid">
        <fgColor rgb="FFFF6600"/>
        <bgColor rgb="FFFF9900"/>
      </patternFill>
    </fill>
    <fill>
      <patternFill patternType="solid">
        <fgColor indexed="22"/>
      </patternFill>
    </fill>
    <fill>
      <patternFill patternType="solid">
        <fgColor rgb="FFC0C0C0"/>
        <bgColor rgb="FFBFBFBF"/>
      </patternFill>
    </fill>
    <fill>
      <patternFill patternType="solid">
        <fgColor indexed="55"/>
      </patternFill>
    </fill>
    <fill>
      <patternFill patternType="solid">
        <fgColor rgb="FF969696"/>
        <bgColor rgb="FFA6A6A6"/>
      </patternFill>
    </fill>
    <fill>
      <patternFill patternType="solid">
        <fgColor indexed="43"/>
      </patternFill>
    </fill>
    <fill>
      <patternFill patternType="solid">
        <fgColor rgb="FFFFFF99"/>
        <bgColor rgb="FFFFFFCC"/>
      </patternFill>
    </fill>
    <fill>
      <patternFill patternType="solid">
        <fgColor indexed="26"/>
      </patternFill>
    </fill>
    <fill>
      <patternFill patternType="solid">
        <fgColor rgb="FFFFFFCC"/>
        <bgColor rgb="FFFDEADA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2205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10" fillId="0" borderId="0"/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Border="0" applyProtection="0"/>
    <xf numFmtId="0" fontId="19" fillId="8" borderId="0" applyBorder="0" applyProtection="0"/>
    <xf numFmtId="0" fontId="19" fillId="8" borderId="0" applyBorder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Border="0" applyProtection="0"/>
    <xf numFmtId="0" fontId="19" fillId="8" borderId="0" applyBorder="0" applyProtection="0"/>
    <xf numFmtId="0" fontId="19" fillId="8" borderId="0" applyBorder="0" applyProtection="0"/>
    <xf numFmtId="0" fontId="18" fillId="7" borderId="0" applyNumberFormat="0" applyBorder="0" applyAlignment="0" applyProtection="0"/>
    <xf numFmtId="0" fontId="19" fillId="8" borderId="0" applyBorder="0" applyProtection="0"/>
    <xf numFmtId="0" fontId="19" fillId="8" borderId="0" applyBorder="0" applyProtection="0"/>
    <xf numFmtId="0" fontId="19" fillId="8" borderId="0" applyBorder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10" borderId="0" applyBorder="0" applyProtection="0"/>
    <xf numFmtId="0" fontId="19" fillId="10" borderId="0" applyBorder="0" applyProtection="0"/>
    <xf numFmtId="0" fontId="19" fillId="10" borderId="0" applyBorder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10" borderId="0" applyBorder="0" applyProtection="0"/>
    <xf numFmtId="0" fontId="19" fillId="10" borderId="0" applyBorder="0" applyProtection="0"/>
    <xf numFmtId="0" fontId="19" fillId="10" borderId="0" applyBorder="0" applyProtection="0"/>
    <xf numFmtId="0" fontId="18" fillId="9" borderId="0" applyNumberFormat="0" applyBorder="0" applyAlignment="0" applyProtection="0"/>
    <xf numFmtId="0" fontId="19" fillId="10" borderId="0" applyBorder="0" applyProtection="0"/>
    <xf numFmtId="0" fontId="19" fillId="10" borderId="0" applyBorder="0" applyProtection="0"/>
    <xf numFmtId="0" fontId="19" fillId="10" borderId="0" applyBorder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Border="0" applyProtection="0"/>
    <xf numFmtId="0" fontId="19" fillId="12" borderId="0" applyBorder="0" applyProtection="0"/>
    <xf numFmtId="0" fontId="19" fillId="12" borderId="0" applyBorder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Border="0" applyProtection="0"/>
    <xf numFmtId="0" fontId="19" fillId="12" borderId="0" applyBorder="0" applyProtection="0"/>
    <xf numFmtId="0" fontId="19" fillId="12" borderId="0" applyBorder="0" applyProtection="0"/>
    <xf numFmtId="0" fontId="18" fillId="11" borderId="0" applyNumberFormat="0" applyBorder="0" applyAlignment="0" applyProtection="0"/>
    <xf numFmtId="0" fontId="19" fillId="12" borderId="0" applyBorder="0" applyProtection="0"/>
    <xf numFmtId="0" fontId="19" fillId="12" borderId="0" applyBorder="0" applyProtection="0"/>
    <xf numFmtId="0" fontId="19" fillId="12" borderId="0" applyBorder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Border="0" applyProtection="0"/>
    <xf numFmtId="0" fontId="19" fillId="16" borderId="0" applyBorder="0" applyProtection="0"/>
    <xf numFmtId="0" fontId="19" fillId="16" borderId="0" applyBorder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Border="0" applyProtection="0"/>
    <xf numFmtId="0" fontId="19" fillId="16" borderId="0" applyBorder="0" applyProtection="0"/>
    <xf numFmtId="0" fontId="19" fillId="16" borderId="0" applyBorder="0" applyProtection="0"/>
    <xf numFmtId="0" fontId="18" fillId="15" borderId="0" applyNumberFormat="0" applyBorder="0" applyAlignment="0" applyProtection="0"/>
    <xf numFmtId="0" fontId="19" fillId="16" borderId="0" applyBorder="0" applyProtection="0"/>
    <xf numFmtId="0" fontId="19" fillId="16" borderId="0" applyBorder="0" applyProtection="0"/>
    <xf numFmtId="0" fontId="19" fillId="16" borderId="0" applyBorder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9" fillId="18" borderId="0" applyBorder="0" applyProtection="0"/>
    <xf numFmtId="0" fontId="19" fillId="18" borderId="0" applyBorder="0" applyProtection="0"/>
    <xf numFmtId="0" fontId="19" fillId="18" borderId="0" applyBorder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9" fillId="18" borderId="0" applyBorder="0" applyProtection="0"/>
    <xf numFmtId="0" fontId="19" fillId="18" borderId="0" applyBorder="0" applyProtection="0"/>
    <xf numFmtId="0" fontId="19" fillId="18" borderId="0" applyBorder="0" applyProtection="0"/>
    <xf numFmtId="0" fontId="18" fillId="17" borderId="0" applyNumberFormat="0" applyBorder="0" applyAlignment="0" applyProtection="0"/>
    <xf numFmtId="0" fontId="19" fillId="18" borderId="0" applyBorder="0" applyProtection="0"/>
    <xf numFmtId="0" fontId="19" fillId="18" borderId="0" applyBorder="0" applyProtection="0"/>
    <xf numFmtId="0" fontId="19" fillId="18" borderId="0" applyBorder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Border="0" applyProtection="0"/>
    <xf numFmtId="0" fontId="19" fillId="8" borderId="0" applyBorder="0" applyProtection="0"/>
    <xf numFmtId="0" fontId="19" fillId="8" borderId="0" applyBorder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10" borderId="0" applyBorder="0" applyProtection="0"/>
    <xf numFmtId="0" fontId="19" fillId="10" borderId="0" applyBorder="0" applyProtection="0"/>
    <xf numFmtId="0" fontId="19" fillId="10" borderId="0" applyBorder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Border="0" applyProtection="0"/>
    <xf numFmtId="0" fontId="19" fillId="12" borderId="0" applyBorder="0" applyProtection="0"/>
    <xf numFmtId="0" fontId="19" fillId="12" borderId="0" applyBorder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Border="0" applyProtection="0"/>
    <xf numFmtId="0" fontId="19" fillId="16" borderId="0" applyBorder="0" applyProtection="0"/>
    <xf numFmtId="0" fontId="19" fillId="16" borderId="0" applyBorder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9" fillId="18" borderId="0" applyBorder="0" applyProtection="0"/>
    <xf numFmtId="0" fontId="19" fillId="18" borderId="0" applyBorder="0" applyProtection="0"/>
    <xf numFmtId="0" fontId="19" fillId="18" borderId="0" applyBorder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9" fillId="22" borderId="0" applyBorder="0" applyProtection="0"/>
    <xf numFmtId="0" fontId="19" fillId="22" borderId="0" applyBorder="0" applyProtection="0"/>
    <xf numFmtId="0" fontId="19" fillId="22" borderId="0" applyBorder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9" fillId="22" borderId="0" applyBorder="0" applyProtection="0"/>
    <xf numFmtId="0" fontId="19" fillId="22" borderId="0" applyBorder="0" applyProtection="0"/>
    <xf numFmtId="0" fontId="19" fillId="22" borderId="0" applyBorder="0" applyProtection="0"/>
    <xf numFmtId="0" fontId="18" fillId="21" borderId="0" applyNumberFormat="0" applyBorder="0" applyAlignment="0" applyProtection="0"/>
    <xf numFmtId="0" fontId="19" fillId="22" borderId="0" applyBorder="0" applyProtection="0"/>
    <xf numFmtId="0" fontId="19" fillId="22" borderId="0" applyBorder="0" applyProtection="0"/>
    <xf numFmtId="0" fontId="19" fillId="22" borderId="0" applyBorder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9" fillId="24" borderId="0" applyBorder="0" applyProtection="0"/>
    <xf numFmtId="0" fontId="19" fillId="24" borderId="0" applyBorder="0" applyProtection="0"/>
    <xf numFmtId="0" fontId="19" fillId="24" borderId="0" applyBorder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9" fillId="24" borderId="0" applyBorder="0" applyProtection="0"/>
    <xf numFmtId="0" fontId="19" fillId="24" borderId="0" applyBorder="0" applyProtection="0"/>
    <xf numFmtId="0" fontId="19" fillId="24" borderId="0" applyBorder="0" applyProtection="0"/>
    <xf numFmtId="0" fontId="18" fillId="23" borderId="0" applyNumberFormat="0" applyBorder="0" applyAlignment="0" applyProtection="0"/>
    <xf numFmtId="0" fontId="19" fillId="24" borderId="0" applyBorder="0" applyProtection="0"/>
    <xf numFmtId="0" fontId="19" fillId="24" borderId="0" applyBorder="0" applyProtection="0"/>
    <xf numFmtId="0" fontId="19" fillId="24" borderId="0" applyBorder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9" fillId="26" borderId="0" applyBorder="0" applyProtection="0"/>
    <xf numFmtId="0" fontId="19" fillId="26" borderId="0" applyBorder="0" applyProtection="0"/>
    <xf numFmtId="0" fontId="19" fillId="26" borderId="0" applyBorder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9" fillId="26" borderId="0" applyBorder="0" applyProtection="0"/>
    <xf numFmtId="0" fontId="19" fillId="26" borderId="0" applyBorder="0" applyProtection="0"/>
    <xf numFmtId="0" fontId="19" fillId="26" borderId="0" applyBorder="0" applyProtection="0"/>
    <xf numFmtId="0" fontId="18" fillId="25" borderId="0" applyNumberFormat="0" applyBorder="0" applyAlignment="0" applyProtection="0"/>
    <xf numFmtId="0" fontId="19" fillId="26" borderId="0" applyBorder="0" applyProtection="0"/>
    <xf numFmtId="0" fontId="19" fillId="26" borderId="0" applyBorder="0" applyProtection="0"/>
    <xf numFmtId="0" fontId="19" fillId="26" borderId="0" applyBorder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9" fillId="22" borderId="0" applyBorder="0" applyProtection="0"/>
    <xf numFmtId="0" fontId="19" fillId="22" borderId="0" applyBorder="0" applyProtection="0"/>
    <xf numFmtId="0" fontId="19" fillId="22" borderId="0" applyBorder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9" fillId="24" borderId="0" applyBorder="0" applyProtection="0"/>
    <xf numFmtId="0" fontId="19" fillId="24" borderId="0" applyBorder="0" applyProtection="0"/>
    <xf numFmtId="0" fontId="19" fillId="24" borderId="0" applyBorder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Border="0" applyProtection="0"/>
    <xf numFmtId="0" fontId="19" fillId="14" borderId="0" applyBorder="0" applyProtection="0"/>
    <xf numFmtId="0" fontId="19" fillId="14" borderId="0" applyBorder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Border="0" applyProtection="0"/>
    <xf numFmtId="0" fontId="19" fillId="20" borderId="0" applyBorder="0" applyProtection="0"/>
    <xf numFmtId="0" fontId="19" fillId="20" borderId="0" applyBorder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9" fillId="26" borderId="0" applyBorder="0" applyProtection="0"/>
    <xf numFmtId="0" fontId="19" fillId="26" borderId="0" applyBorder="0" applyProtection="0"/>
    <xf numFmtId="0" fontId="19" fillId="26" borderId="0" applyBorder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1" fillId="28" borderId="0" applyBorder="0" applyProtection="0"/>
    <xf numFmtId="0" fontId="21" fillId="28" borderId="0" applyBorder="0" applyProtection="0"/>
    <xf numFmtId="0" fontId="21" fillId="28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1" fillId="30" borderId="0" applyBorder="0" applyProtection="0"/>
    <xf numFmtId="0" fontId="21" fillId="30" borderId="0" applyBorder="0" applyProtection="0"/>
    <xf numFmtId="0" fontId="21" fillId="30" borderId="0" applyBorder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1" fillId="32" borderId="0" applyBorder="0" applyProtection="0"/>
    <xf numFmtId="0" fontId="21" fillId="32" borderId="0" applyBorder="0" applyProtection="0"/>
    <xf numFmtId="0" fontId="21" fillId="32" borderId="0" applyBorder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1" fillId="34" borderId="0" applyBorder="0" applyProtection="0"/>
    <xf numFmtId="0" fontId="21" fillId="34" borderId="0" applyBorder="0" applyProtection="0"/>
    <xf numFmtId="0" fontId="21" fillId="34" borderId="0" applyBorder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1" fillId="28" borderId="0" applyBorder="0" applyProtection="0"/>
    <xf numFmtId="0" fontId="21" fillId="28" borderId="0" applyBorder="0" applyProtection="0"/>
    <xf numFmtId="0" fontId="21" fillId="28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1" fillId="30" borderId="0" applyBorder="0" applyProtection="0"/>
    <xf numFmtId="0" fontId="21" fillId="30" borderId="0" applyBorder="0" applyProtection="0"/>
    <xf numFmtId="0" fontId="21" fillId="30" borderId="0" applyBorder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1" fillId="32" borderId="0" applyBorder="0" applyProtection="0"/>
    <xf numFmtId="0" fontId="21" fillId="32" borderId="0" applyBorder="0" applyProtection="0"/>
    <xf numFmtId="0" fontId="21" fillId="32" borderId="0" applyBorder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1" fillId="34" borderId="0" applyBorder="0" applyProtection="0"/>
    <xf numFmtId="0" fontId="21" fillId="34" borderId="0" applyBorder="0" applyProtection="0"/>
    <xf numFmtId="0" fontId="21" fillId="34" borderId="0" applyBorder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1" fillId="36" borderId="0" applyBorder="0" applyProtection="0"/>
    <xf numFmtId="0" fontId="21" fillId="36" borderId="0" applyBorder="0" applyProtection="0"/>
    <xf numFmtId="0" fontId="21" fillId="36" borderId="0" applyBorder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1" fillId="38" borderId="0" applyBorder="0" applyProtection="0"/>
    <xf numFmtId="0" fontId="21" fillId="38" borderId="0" applyBorder="0" applyProtection="0"/>
    <xf numFmtId="0" fontId="21" fillId="38" borderId="0" applyBorder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1" fillId="40" borderId="0" applyBorder="0" applyProtection="0"/>
    <xf numFmtId="0" fontId="21" fillId="40" borderId="0" applyBorder="0" applyProtection="0"/>
    <xf numFmtId="0" fontId="21" fillId="40" borderId="0" applyBorder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1" fillId="30" borderId="0" applyBorder="0" applyProtection="0"/>
    <xf numFmtId="0" fontId="21" fillId="30" borderId="0" applyBorder="0" applyProtection="0"/>
    <xf numFmtId="0" fontId="21" fillId="30" borderId="0" applyBorder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1" fillId="32" borderId="0" applyBorder="0" applyProtection="0"/>
    <xf numFmtId="0" fontId="21" fillId="32" borderId="0" applyBorder="0" applyProtection="0"/>
    <xf numFmtId="0" fontId="21" fillId="32" borderId="0" applyBorder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1" fillId="42" borderId="0" applyBorder="0" applyProtection="0"/>
    <xf numFmtId="0" fontId="21" fillId="42" borderId="0" applyBorder="0" applyProtection="0"/>
    <xf numFmtId="0" fontId="21" fillId="42" borderId="0" applyBorder="0" applyProtection="0"/>
    <xf numFmtId="0" fontId="22" fillId="9" borderId="0" applyNumberFormat="0" applyBorder="0" applyAlignment="0" applyProtection="0"/>
    <xf numFmtId="0" fontId="23" fillId="10" borderId="0" applyBorder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Border="0" applyProtection="0"/>
    <xf numFmtId="0" fontId="25" fillId="12" borderId="0" applyBorder="0" applyProtection="0"/>
    <xf numFmtId="0" fontId="25" fillId="12" borderId="0" applyBorder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7" fillId="44" borderId="11" applyProtection="0"/>
    <xf numFmtId="0" fontId="27" fillId="44" borderId="11" applyProtection="0"/>
    <xf numFmtId="0" fontId="27" fillId="44" borderId="11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7" fillId="44" borderId="11" applyProtection="0"/>
    <xf numFmtId="0" fontId="27" fillId="44" borderId="11" applyProtection="0"/>
    <xf numFmtId="0" fontId="27" fillId="44" borderId="11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6" fillId="43" borderId="10" applyNumberFormat="0" applyAlignment="0" applyProtection="0"/>
    <xf numFmtId="0" fontId="28" fillId="45" borderId="12" applyNumberFormat="0" applyAlignment="0" applyProtection="0"/>
    <xf numFmtId="0" fontId="28" fillId="45" borderId="12" applyNumberFormat="0" applyAlignment="0" applyProtection="0"/>
    <xf numFmtId="0" fontId="29" fillId="46" borderId="13" applyProtection="0"/>
    <xf numFmtId="0" fontId="29" fillId="46" borderId="13" applyProtection="0"/>
    <xf numFmtId="0" fontId="29" fillId="46" borderId="13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Protection="0"/>
    <xf numFmtId="0" fontId="31" fillId="0" borderId="15" applyProtection="0"/>
    <xf numFmtId="0" fontId="31" fillId="0" borderId="15" applyProtection="0"/>
    <xf numFmtId="0" fontId="28" fillId="45" borderId="12" applyNumberFormat="0" applyAlignment="0" applyProtection="0"/>
    <xf numFmtId="0" fontId="28" fillId="45" borderId="12" applyNumberFormat="0" applyAlignment="0" applyProtection="0"/>
    <xf numFmtId="0" fontId="29" fillId="46" borderId="13" applyProtection="0"/>
    <xf numFmtId="0" fontId="29" fillId="46" borderId="13" applyProtection="0"/>
    <xf numFmtId="0" fontId="29" fillId="46" borderId="13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3" fillId="0" borderId="17" applyProtection="0"/>
    <xf numFmtId="0" fontId="33" fillId="0" borderId="17" applyProtection="0"/>
    <xf numFmtId="0" fontId="33" fillId="0" borderId="17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Border="0" applyProtection="0"/>
    <xf numFmtId="0" fontId="35" fillId="0" borderId="0" applyBorder="0" applyProtection="0"/>
    <xf numFmtId="0" fontId="35" fillId="0" borderId="0" applyBorder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1" fillId="36" borderId="0" applyBorder="0" applyProtection="0"/>
    <xf numFmtId="0" fontId="21" fillId="36" borderId="0" applyBorder="0" applyProtection="0"/>
    <xf numFmtId="0" fontId="21" fillId="36" borderId="0" applyBorder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1" fillId="38" borderId="0" applyBorder="0" applyProtection="0"/>
    <xf numFmtId="0" fontId="21" fillId="38" borderId="0" applyBorder="0" applyProtection="0"/>
    <xf numFmtId="0" fontId="21" fillId="38" borderId="0" applyBorder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1" fillId="40" borderId="0" applyBorder="0" applyProtection="0"/>
    <xf numFmtId="0" fontId="21" fillId="40" borderId="0" applyBorder="0" applyProtection="0"/>
    <xf numFmtId="0" fontId="21" fillId="40" borderId="0" applyBorder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1" fillId="30" borderId="0" applyBorder="0" applyProtection="0"/>
    <xf numFmtId="0" fontId="21" fillId="30" borderId="0" applyBorder="0" applyProtection="0"/>
    <xf numFmtId="0" fontId="21" fillId="30" borderId="0" applyBorder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1" fillId="32" borderId="0" applyBorder="0" applyProtection="0"/>
    <xf numFmtId="0" fontId="21" fillId="32" borderId="0" applyBorder="0" applyProtection="0"/>
    <xf numFmtId="0" fontId="21" fillId="32" borderId="0" applyBorder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1" fillId="42" borderId="0" applyBorder="0" applyProtection="0"/>
    <xf numFmtId="0" fontId="21" fillId="42" borderId="0" applyBorder="0" applyProtection="0"/>
    <xf numFmtId="0" fontId="21" fillId="42" borderId="0" applyBorder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7" fillId="18" borderId="11" applyProtection="0"/>
    <xf numFmtId="0" fontId="37" fillId="18" borderId="11" applyProtection="0"/>
    <xf numFmtId="0" fontId="37" fillId="18" borderId="11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4" fontId="4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173" fontId="2" fillId="0" borderId="0" applyBorder="0" applyProtection="0"/>
    <xf numFmtId="172" fontId="2" fillId="0" borderId="0" applyFont="0" applyFill="0" applyBorder="0" applyAlignment="0" applyProtection="0"/>
    <xf numFmtId="173" fontId="2" fillId="0" borderId="0" applyBorder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Border="0" applyProtection="0"/>
    <xf numFmtId="0" fontId="39" fillId="0" borderId="0" applyBorder="0" applyProtection="0"/>
    <xf numFmtId="0" fontId="39" fillId="0" borderId="0" applyBorder="0" applyProtection="0"/>
    <xf numFmtId="0" fontId="24" fillId="11" borderId="0" applyNumberFormat="0" applyBorder="0" applyAlignment="0" applyProtection="0"/>
    <xf numFmtId="0" fontId="25" fillId="12" borderId="0" applyBorder="0" applyProtection="0"/>
    <xf numFmtId="0" fontId="32" fillId="0" borderId="16" applyNumberFormat="0" applyFill="0" applyAlignment="0" applyProtection="0"/>
    <xf numFmtId="0" fontId="33" fillId="0" borderId="17" applyProtection="0"/>
    <xf numFmtId="0" fontId="40" fillId="0" borderId="18" applyNumberFormat="0" applyFill="0" applyAlignment="0" applyProtection="0"/>
    <xf numFmtId="0" fontId="41" fillId="0" borderId="19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5" fillId="0" borderId="21" applyProtection="0"/>
    <xf numFmtId="0" fontId="35" fillId="0" borderId="21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5" fillId="0" borderId="21" applyProtection="0"/>
    <xf numFmtId="0" fontId="34" fillId="0" borderId="2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Border="0" applyProtection="0"/>
    <xf numFmtId="0" fontId="35" fillId="0" borderId="0" applyBorder="0" applyProtection="0"/>
    <xf numFmtId="0" fontId="35" fillId="0" borderId="0" applyBorder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3" fillId="10" borderId="0" applyBorder="0" applyProtection="0"/>
    <xf numFmtId="0" fontId="23" fillId="10" borderId="0" applyBorder="0" applyProtection="0"/>
    <xf numFmtId="0" fontId="23" fillId="10" borderId="0" applyBorder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6" fillId="17" borderId="10" applyNumberFormat="0" applyAlignment="0" applyProtection="0"/>
    <xf numFmtId="0" fontId="37" fillId="18" borderId="11" applyProtection="0"/>
    <xf numFmtId="0" fontId="37" fillId="18" borderId="11" applyProtection="0"/>
    <xf numFmtId="0" fontId="37" fillId="18" borderId="11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Protection="0"/>
    <xf numFmtId="0" fontId="31" fillId="0" borderId="15" applyProtection="0"/>
    <xf numFmtId="0" fontId="31" fillId="0" borderId="15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2" fillId="0" borderId="0" applyBorder="0" applyProtection="0"/>
    <xf numFmtId="177" fontId="2" fillId="0" borderId="0" applyFont="0" applyFill="0" applyBorder="0" applyAlignment="0" applyProtection="0"/>
    <xf numFmtId="176" fontId="2" fillId="0" borderId="0" applyBorder="0" applyProtection="0"/>
    <xf numFmtId="177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77" fontId="2" fillId="0" borderId="0" applyFont="0" applyFill="0" applyBorder="0" applyAlignment="0" applyProtection="0"/>
    <xf numFmtId="180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7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2" fontId="2" fillId="0" borderId="0" applyFont="0" applyFill="0" applyBorder="0" applyAlignment="0" applyProtection="0"/>
    <xf numFmtId="180" fontId="2" fillId="0" borderId="0" applyBorder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Border="0" applyProtection="0"/>
    <xf numFmtId="183" fontId="2" fillId="0" borderId="0" applyBorder="0" applyProtection="0"/>
    <xf numFmtId="183" fontId="2" fillId="0" borderId="0" applyBorder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67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6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4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4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7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4" fontId="2" fillId="0" borderId="0" applyBorder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4" fontId="2" fillId="0" borderId="0" applyBorder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4" fontId="2" fillId="0" borderId="0" applyBorder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4" fontId="2" fillId="0" borderId="0" applyBorder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4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6" fontId="2" fillId="0" borderId="0" applyFont="0" applyFill="0" applyBorder="0" applyAlignment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5" fontId="2" fillId="0" borderId="0" applyBorder="0" applyProtection="0"/>
    <xf numFmtId="185" fontId="2" fillId="0" borderId="0" applyBorder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6" fontId="2" fillId="0" borderId="0" applyFont="0" applyFill="0" applyBorder="0" applyAlignment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9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Border="0" applyProtection="0"/>
    <xf numFmtId="192" fontId="2" fillId="0" borderId="0" applyBorder="0" applyProtection="0"/>
    <xf numFmtId="192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5" fontId="2" fillId="0" borderId="0" applyBorder="0" applyProtection="0"/>
    <xf numFmtId="185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90" fontId="2" fillId="0" borderId="0" applyFont="0" applyFill="0" applyBorder="0" applyAlignment="0" applyProtection="0"/>
    <xf numFmtId="188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93" fontId="4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4" fontId="2" fillId="0" borderId="0" applyBorder="0" applyProtection="0"/>
    <xf numFmtId="194" fontId="2" fillId="0" borderId="0" applyBorder="0" applyProtection="0"/>
    <xf numFmtId="194" fontId="2" fillId="0" borderId="0" applyBorder="0" applyProtection="0"/>
    <xf numFmtId="193" fontId="4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4" fillId="48" borderId="0" applyBorder="0" applyProtection="0"/>
    <xf numFmtId="0" fontId="44" fillId="48" borderId="0" applyBorder="0" applyProtection="0"/>
    <xf numFmtId="0" fontId="44" fillId="48" borderId="0" applyBorder="0" applyProtection="0"/>
    <xf numFmtId="0" fontId="43" fillId="4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1" fillId="0" borderId="0"/>
    <xf numFmtId="0" fontId="45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46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2" borderId="1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2" fillId="50" borderId="23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18" fillId="49" borderId="22" applyNumberFormat="0" applyFon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9" fillId="44" borderId="25" applyProtection="0"/>
    <xf numFmtId="0" fontId="49" fillId="44" borderId="25" applyProtection="0"/>
    <xf numFmtId="0" fontId="49" fillId="44" borderId="25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9" fillId="44" borderId="25" applyProtection="0"/>
    <xf numFmtId="0" fontId="49" fillId="44" borderId="25" applyProtection="0"/>
    <xf numFmtId="0" fontId="49" fillId="44" borderId="25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48" fillId="43" borderId="24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Border="0" applyProtection="0"/>
    <xf numFmtId="0" fontId="51" fillId="0" borderId="0" applyBorder="0" applyProtection="0"/>
    <xf numFmtId="0" fontId="51" fillId="0" borderId="0" applyBorder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Border="0" applyProtection="0"/>
    <xf numFmtId="0" fontId="39" fillId="0" borderId="0" applyBorder="0" applyProtection="0"/>
    <xf numFmtId="0" fontId="39" fillId="0" borderId="0" applyBorder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3" fillId="0" borderId="17" applyProtection="0"/>
    <xf numFmtId="0" fontId="33" fillId="0" borderId="17" applyProtection="0"/>
    <xf numFmtId="0" fontId="33" fillId="0" borderId="17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1" fillId="0" borderId="19" applyProtection="0"/>
    <xf numFmtId="0" fontId="41" fillId="0" borderId="19" applyProtection="0"/>
    <xf numFmtId="0" fontId="41" fillId="0" borderId="19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5" fillId="0" borderId="21" applyProtection="0"/>
    <xf numFmtId="0" fontId="35" fillId="0" borderId="21" applyProtection="0"/>
    <xf numFmtId="0" fontId="34" fillId="0" borderId="20" applyNumberFormat="0" applyFill="0" applyAlignment="0" applyProtection="0"/>
    <xf numFmtId="0" fontId="34" fillId="0" borderId="20" applyNumberFormat="0" applyFill="0" applyAlignment="0" applyProtection="0"/>
    <xf numFmtId="0" fontId="35" fillId="0" borderId="21" applyProtection="0"/>
    <xf numFmtId="0" fontId="34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5" fillId="0" borderId="27" applyProtection="0"/>
    <xf numFmtId="0" fontId="55" fillId="0" borderId="27" applyProtection="0"/>
    <xf numFmtId="0" fontId="55" fillId="0" borderId="27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Border="0" applyProtection="0"/>
    <xf numFmtId="0" fontId="51" fillId="0" borderId="0" applyBorder="0" applyProtection="0"/>
    <xf numFmtId="0" fontId="51" fillId="0" borderId="0" applyBorder="0" applyProtection="0"/>
  </cellStyleXfs>
  <cellXfs count="14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right"/>
    </xf>
    <xf numFmtId="0" fontId="6" fillId="0" borderId="0" xfId="0" applyFont="1" applyFill="1"/>
    <xf numFmtId="0" fontId="0" fillId="0" borderId="0" xfId="0" applyFill="1"/>
    <xf numFmtId="0" fontId="0" fillId="0" borderId="0" xfId="0" applyAlignment="1">
      <alignment vertical="top"/>
    </xf>
    <xf numFmtId="0" fontId="7" fillId="0" borderId="0" xfId="0" applyFont="1" applyFill="1" applyAlignment="1">
      <alignment horizontal="right"/>
    </xf>
    <xf numFmtId="0" fontId="8" fillId="0" borderId="0" xfId="0" applyNumberFormat="1" applyFont="1"/>
    <xf numFmtId="0" fontId="6" fillId="0" borderId="0" xfId="0" applyFont="1"/>
    <xf numFmtId="0" fontId="8" fillId="0" borderId="0" xfId="0" applyFont="1" applyFill="1"/>
    <xf numFmtId="0" fontId="8" fillId="0" borderId="0" xfId="0" applyFont="1" applyAlignment="1">
      <alignment horizontal="center" vertical="top"/>
    </xf>
    <xf numFmtId="14" fontId="8" fillId="0" borderId="0" xfId="0" applyNumberFormat="1" applyFont="1" applyFill="1"/>
    <xf numFmtId="14" fontId="8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43" fontId="6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top"/>
    </xf>
    <xf numFmtId="0" fontId="8" fillId="0" borderId="0" xfId="0" applyFont="1" applyAlignment="1">
      <alignment horizontal="center"/>
    </xf>
    <xf numFmtId="0" fontId="3" fillId="4" borderId="0" xfId="0" applyFont="1" applyFill="1"/>
    <xf numFmtId="0" fontId="9" fillId="4" borderId="0" xfId="0" applyFont="1" applyFill="1"/>
    <xf numFmtId="43" fontId="4" fillId="4" borderId="0" xfId="1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164" fontId="3" fillId="5" borderId="0" xfId="0" applyNumberFormat="1" applyFont="1" applyFill="1"/>
    <xf numFmtId="165" fontId="6" fillId="0" borderId="0" xfId="5" applyFont="1" applyAlignment="1">
      <alignment horizontal="center"/>
    </xf>
    <xf numFmtId="165" fontId="6" fillId="0" borderId="0" xfId="5" applyFont="1" applyFill="1" applyAlignment="1">
      <alignment horizontal="center"/>
    </xf>
    <xf numFmtId="165" fontId="10" fillId="0" borderId="0" xfId="5"/>
    <xf numFmtId="165" fontId="6" fillId="0" borderId="0" xfId="5" applyFont="1"/>
    <xf numFmtId="43" fontId="4" fillId="0" borderId="0" xfId="1" applyFont="1" applyAlignment="1">
      <alignment horizontal="center"/>
    </xf>
    <xf numFmtId="165" fontId="4" fillId="0" borderId="0" xfId="5" applyFont="1"/>
    <xf numFmtId="165" fontId="4" fillId="0" borderId="0" xfId="5" applyFont="1" applyFill="1"/>
    <xf numFmtId="165" fontId="4" fillId="0" borderId="0" xfId="5" applyFont="1" applyAlignment="1">
      <alignment horizontal="center"/>
    </xf>
    <xf numFmtId="164" fontId="4" fillId="0" borderId="0" xfId="2" applyFont="1" applyFill="1"/>
    <xf numFmtId="164" fontId="6" fillId="0" borderId="0" xfId="2" applyFont="1" applyFill="1"/>
    <xf numFmtId="43" fontId="4" fillId="0" borderId="0" xfId="0" applyNumberFormat="1" applyFont="1"/>
    <xf numFmtId="0" fontId="4" fillId="0" borderId="0" xfId="0" applyFont="1" applyFill="1"/>
    <xf numFmtId="165" fontId="4" fillId="0" borderId="0" xfId="5" applyFont="1" applyFill="1" applyAlignment="1">
      <alignment horizontal="center"/>
    </xf>
    <xf numFmtId="165" fontId="4" fillId="0" borderId="0" xfId="5" applyFont="1" applyAlignment="1"/>
    <xf numFmtId="43" fontId="4" fillId="0" borderId="0" xfId="1" applyFont="1"/>
    <xf numFmtId="43" fontId="4" fillId="0" borderId="0" xfId="1" applyFont="1" applyFill="1" applyAlignment="1">
      <alignment horizontal="center"/>
    </xf>
    <xf numFmtId="43" fontId="4" fillId="0" borderId="0" xfId="1" applyFont="1" applyFill="1"/>
    <xf numFmtId="165" fontId="11" fillId="0" borderId="0" xfId="5" applyFont="1"/>
    <xf numFmtId="164" fontId="12" fillId="0" borderId="0" xfId="6" applyNumberFormat="1" applyFont="1"/>
    <xf numFmtId="165" fontId="6" fillId="4" borderId="0" xfId="5" applyFont="1" applyFill="1"/>
    <xf numFmtId="165" fontId="4" fillId="4" borderId="0" xfId="5" applyFont="1" applyFill="1"/>
    <xf numFmtId="166" fontId="6" fillId="0" borderId="0" xfId="7" applyNumberFormat="1" applyFont="1" applyFill="1"/>
    <xf numFmtId="43" fontId="6" fillId="0" borderId="0" xfId="1" applyFont="1" applyFill="1"/>
    <xf numFmtId="0" fontId="13" fillId="4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43" fontId="4" fillId="0" borderId="0" xfId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43" fontId="6" fillId="0" borderId="0" xfId="8" applyFont="1" applyFill="1"/>
    <xf numFmtId="164" fontId="4" fillId="0" borderId="0" xfId="0" applyNumberFormat="1" applyFont="1" applyFill="1"/>
    <xf numFmtId="43" fontId="4" fillId="0" borderId="0" xfId="8" applyFont="1" applyFill="1"/>
    <xf numFmtId="0" fontId="6" fillId="0" borderId="0" xfId="0" applyFont="1" applyFill="1" applyAlignment="1">
      <alignment horizontal="center"/>
    </xf>
    <xf numFmtId="167" fontId="4" fillId="0" borderId="0" xfId="9" applyFont="1" applyFill="1"/>
    <xf numFmtId="164" fontId="6" fillId="0" borderId="0" xfId="0" applyNumberFormat="1" applyFont="1" applyFill="1"/>
    <xf numFmtId="0" fontId="4" fillId="0" borderId="0" xfId="0" applyFont="1" applyFill="1" applyAlignment="1">
      <alignment horizontal="left" wrapText="1"/>
    </xf>
    <xf numFmtId="0" fontId="9" fillId="0" borderId="0" xfId="0" applyFont="1" applyAlignment="1">
      <alignment horizontal="right"/>
    </xf>
    <xf numFmtId="0" fontId="9" fillId="0" borderId="0" xfId="0" applyFont="1"/>
    <xf numFmtId="43" fontId="4" fillId="0" borderId="0" xfId="0" applyNumberFormat="1" applyFont="1" applyFill="1" applyAlignment="1">
      <alignment horizontal="center"/>
    </xf>
    <xf numFmtId="167" fontId="6" fillId="0" borderId="0" xfId="9" applyFont="1" applyFill="1"/>
    <xf numFmtId="43" fontId="6" fillId="0" borderId="0" xfId="1" applyFont="1" applyFill="1" applyBorder="1" applyAlignment="1">
      <alignment horizontal="center" wrapText="1"/>
    </xf>
    <xf numFmtId="164" fontId="6" fillId="0" borderId="0" xfId="2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43" fontId="6" fillId="0" borderId="0" xfId="1" applyFont="1" applyFill="1" applyBorder="1" applyAlignment="1">
      <alignment horizontal="left"/>
    </xf>
    <xf numFmtId="168" fontId="4" fillId="0" borderId="0" xfId="10" applyNumberFormat="1" applyFont="1" applyFill="1" applyAlignment="1">
      <alignment horizontal="center"/>
    </xf>
    <xf numFmtId="164" fontId="6" fillId="0" borderId="0" xfId="2" applyFont="1" applyFill="1" applyBorder="1" applyAlignment="1">
      <alignment vertical="center"/>
    </xf>
    <xf numFmtId="43" fontId="6" fillId="0" borderId="0" xfId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68" fontId="4" fillId="0" borderId="0" xfId="10" applyNumberFormat="1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43" fontId="4" fillId="0" borderId="0" xfId="1" applyFont="1" applyFill="1" applyBorder="1" applyAlignment="1">
      <alignment vertical="center"/>
    </xf>
    <xf numFmtId="0" fontId="6" fillId="0" borderId="0" xfId="10" applyFont="1" applyFill="1" applyAlignment="1">
      <alignment horizontal="center" vertical="center"/>
    </xf>
    <xf numFmtId="0" fontId="4" fillId="0" borderId="0" xfId="11" applyFont="1" applyFill="1"/>
    <xf numFmtId="2" fontId="4" fillId="0" borderId="0" xfId="0" applyNumberFormat="1" applyFont="1" applyFill="1"/>
    <xf numFmtId="43" fontId="4" fillId="0" borderId="0" xfId="1" applyFont="1" applyFill="1" applyBorder="1" applyAlignment="1">
      <alignment horizontal="left"/>
    </xf>
    <xf numFmtId="164" fontId="6" fillId="0" borderId="0" xfId="2" applyFont="1" applyFill="1" applyBorder="1"/>
    <xf numFmtId="164" fontId="4" fillId="0" borderId="0" xfId="2" applyFont="1" applyFill="1" applyBorder="1"/>
    <xf numFmtId="0" fontId="3" fillId="0" borderId="0" xfId="0" applyFont="1"/>
    <xf numFmtId="43" fontId="4" fillId="0" borderId="0" xfId="1" applyFont="1" applyFill="1" applyBorder="1"/>
    <xf numFmtId="43" fontId="14" fillId="0" borderId="0" xfId="1" applyFont="1" applyFill="1" applyBorder="1" applyAlignment="1">
      <alignment horizontal="center" vertical="center"/>
    </xf>
    <xf numFmtId="4" fontId="4" fillId="0" borderId="0" xfId="0" applyNumberFormat="1" applyFont="1" applyFill="1"/>
    <xf numFmtId="169" fontId="6" fillId="0" borderId="0" xfId="12" applyFont="1" applyFill="1"/>
    <xf numFmtId="0" fontId="4" fillId="6" borderId="0" xfId="0" applyFont="1" applyFill="1"/>
    <xf numFmtId="43" fontId="4" fillId="0" borderId="0" xfId="1" applyFont="1" applyAlignment="1"/>
    <xf numFmtId="166" fontId="4" fillId="0" borderId="0" xfId="7" applyNumberFormat="1" applyFont="1" applyFill="1"/>
    <xf numFmtId="0" fontId="6" fillId="4" borderId="0" xfId="0" applyFont="1" applyFill="1"/>
    <xf numFmtId="164" fontId="6" fillId="4" borderId="0" xfId="2" applyFont="1" applyFill="1" applyAlignment="1"/>
    <xf numFmtId="165" fontId="6" fillId="0" borderId="0" xfId="5" applyFont="1" applyFill="1"/>
    <xf numFmtId="164" fontId="6" fillId="0" borderId="0" xfId="2" applyFont="1" applyFill="1" applyAlignment="1">
      <alignment horizontal="center"/>
    </xf>
    <xf numFmtId="164" fontId="12" fillId="0" borderId="0" xfId="6" applyNumberFormat="1" applyFont="1" applyFill="1"/>
    <xf numFmtId="165" fontId="10" fillId="0" borderId="0" xfId="5" applyFill="1"/>
    <xf numFmtId="43" fontId="6" fillId="0" borderId="0" xfId="1" applyFont="1"/>
    <xf numFmtId="169" fontId="4" fillId="0" borderId="0" xfId="13" applyFont="1"/>
    <xf numFmtId="10" fontId="4" fillId="0" borderId="0" xfId="3" applyNumberFormat="1" applyFont="1"/>
    <xf numFmtId="164" fontId="4" fillId="0" borderId="0" xfId="7" applyFont="1"/>
    <xf numFmtId="164" fontId="10" fillId="0" borderId="0" xfId="2" applyFont="1"/>
    <xf numFmtId="164" fontId="4" fillId="0" borderId="0" xfId="2" applyFont="1"/>
    <xf numFmtId="170" fontId="15" fillId="4" borderId="0" xfId="7" applyNumberFormat="1" applyFont="1" applyFill="1" applyAlignment="1"/>
    <xf numFmtId="9" fontId="4" fillId="0" borderId="0" xfId="3" applyFont="1"/>
    <xf numFmtId="165" fontId="4" fillId="0" borderId="0" xfId="5" applyFont="1" applyAlignment="1">
      <alignment vertical="top"/>
    </xf>
    <xf numFmtId="164" fontId="6" fillId="0" borderId="0" xfId="7" applyFont="1"/>
    <xf numFmtId="0" fontId="3" fillId="5" borderId="0" xfId="0" applyFont="1" applyFill="1"/>
    <xf numFmtId="164" fontId="15" fillId="4" borderId="0" xfId="14" applyFont="1" applyFill="1" applyAlignment="1"/>
    <xf numFmtId="0" fontId="5" fillId="4" borderId="2" xfId="0" applyFont="1" applyFill="1" applyBorder="1"/>
    <xf numFmtId="0" fontId="16" fillId="4" borderId="3" xfId="0" applyFont="1" applyFill="1" applyBorder="1"/>
    <xf numFmtId="43" fontId="16" fillId="4" borderId="3" xfId="1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4" borderId="4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4" fillId="0" borderId="0" xfId="0" applyFont="1" applyAlignment="1"/>
    <xf numFmtId="0" fontId="4" fillId="0" borderId="5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17" fillId="0" borderId="0" xfId="0" applyFont="1"/>
    <xf numFmtId="0" fontId="8" fillId="0" borderId="7" xfId="0" applyFont="1" applyBorder="1"/>
    <xf numFmtId="0" fontId="8" fillId="0" borderId="8" xfId="0" applyFont="1" applyBorder="1"/>
    <xf numFmtId="43" fontId="8" fillId="0" borderId="8" xfId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43" fontId="17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3" fillId="4" borderId="0" xfId="0" applyFont="1" applyFill="1" applyAlignment="1">
      <alignment horizontal="right"/>
    </xf>
    <xf numFmtId="43" fontId="4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56" fillId="0" borderId="0" xfId="0" applyFont="1" applyFill="1" applyAlignment="1">
      <alignment horizontal="center"/>
    </xf>
    <xf numFmtId="195" fontId="56" fillId="0" borderId="0" xfId="1" applyNumberFormat="1" applyFont="1" applyFill="1"/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wrapText="1"/>
    </xf>
    <xf numFmtId="0" fontId="5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</cellXfs>
  <cellStyles count="2205">
    <cellStyle name="20% - Accent1" xfId="15"/>
    <cellStyle name="20% - Accent1 2" xfId="16"/>
    <cellStyle name="20% - Accent1 2 2" xfId="17"/>
    <cellStyle name="20% - Accent1 2 3" xfId="18"/>
    <cellStyle name="20% - Accent1 2 4" xfId="19"/>
    <cellStyle name="20% - Accent1 2 5" xfId="20"/>
    <cellStyle name="20% - Accent1 3" xfId="21"/>
    <cellStyle name="20% - Accent1 3 2" xfId="22"/>
    <cellStyle name="20% - Accent1 3 3" xfId="23"/>
    <cellStyle name="20% - Accent1 3 4" xfId="24"/>
    <cellStyle name="20% - Accent1 3 5" xfId="25"/>
    <cellStyle name="20% - Accent1 4" xfId="26"/>
    <cellStyle name="20% - Accent1 5" xfId="27"/>
    <cellStyle name="20% - Accent1 6" xfId="28"/>
    <cellStyle name="20% - Accent1 7" xfId="29"/>
    <cellStyle name="20% - Accent2" xfId="30"/>
    <cellStyle name="20% - Accent2 2" xfId="31"/>
    <cellStyle name="20% - Accent2 2 2" xfId="32"/>
    <cellStyle name="20% - Accent2 2 3" xfId="33"/>
    <cellStyle name="20% - Accent2 2 4" xfId="34"/>
    <cellStyle name="20% - Accent2 2 5" xfId="35"/>
    <cellStyle name="20% - Accent2 3" xfId="36"/>
    <cellStyle name="20% - Accent2 3 2" xfId="37"/>
    <cellStyle name="20% - Accent2 3 3" xfId="38"/>
    <cellStyle name="20% - Accent2 3 4" xfId="39"/>
    <cellStyle name="20% - Accent2 3 5" xfId="40"/>
    <cellStyle name="20% - Accent2 4" xfId="41"/>
    <cellStyle name="20% - Accent2 5" xfId="42"/>
    <cellStyle name="20% - Accent2 6" xfId="43"/>
    <cellStyle name="20% - Accent2 7" xfId="44"/>
    <cellStyle name="20% - Accent3" xfId="45"/>
    <cellStyle name="20% - Accent3 2" xfId="46"/>
    <cellStyle name="20% - Accent3 2 2" xfId="47"/>
    <cellStyle name="20% - Accent3 2 3" xfId="48"/>
    <cellStyle name="20% - Accent3 2 4" xfId="49"/>
    <cellStyle name="20% - Accent3 2 5" xfId="50"/>
    <cellStyle name="20% - Accent3 3" xfId="51"/>
    <cellStyle name="20% - Accent3 3 2" xfId="52"/>
    <cellStyle name="20% - Accent3 3 3" xfId="53"/>
    <cellStyle name="20% - Accent3 3 4" xfId="54"/>
    <cellStyle name="20% - Accent3 3 5" xfId="55"/>
    <cellStyle name="20% - Accent3 4" xfId="56"/>
    <cellStyle name="20% - Accent3 5" xfId="57"/>
    <cellStyle name="20% - Accent3 6" xfId="58"/>
    <cellStyle name="20% - Accent3 7" xfId="59"/>
    <cellStyle name="20% - Accent4" xfId="60"/>
    <cellStyle name="20% - Accent4 2" xfId="61"/>
    <cellStyle name="20% - Accent4 2 2" xfId="62"/>
    <cellStyle name="20% - Accent4 2 3" xfId="63"/>
    <cellStyle name="20% - Accent4 2 4" xfId="64"/>
    <cellStyle name="20% - Accent4 2 5" xfId="65"/>
    <cellStyle name="20% - Accent4 3" xfId="66"/>
    <cellStyle name="20% - Accent4 3 2" xfId="67"/>
    <cellStyle name="20% - Accent4 3 3" xfId="68"/>
    <cellStyle name="20% - Accent4 3 4" xfId="69"/>
    <cellStyle name="20% - Accent4 3 5" xfId="70"/>
    <cellStyle name="20% - Accent4 4" xfId="71"/>
    <cellStyle name="20% - Accent4 5" xfId="72"/>
    <cellStyle name="20% - Accent4 6" xfId="73"/>
    <cellStyle name="20% - Accent4 7" xfId="74"/>
    <cellStyle name="20% - Accent5" xfId="75"/>
    <cellStyle name="20% - Accent5 2" xfId="76"/>
    <cellStyle name="20% - Accent5 2 2" xfId="77"/>
    <cellStyle name="20% - Accent5 2 3" xfId="78"/>
    <cellStyle name="20% - Accent5 2 4" xfId="79"/>
    <cellStyle name="20% - Accent5 2 5" xfId="80"/>
    <cellStyle name="20% - Accent5 3" xfId="81"/>
    <cellStyle name="20% - Accent5 3 2" xfId="82"/>
    <cellStyle name="20% - Accent5 3 3" xfId="83"/>
    <cellStyle name="20% - Accent5 3 4" xfId="84"/>
    <cellStyle name="20% - Accent5 3 5" xfId="85"/>
    <cellStyle name="20% - Accent5 4" xfId="86"/>
    <cellStyle name="20% - Accent5 5" xfId="87"/>
    <cellStyle name="20% - Accent5 6" xfId="88"/>
    <cellStyle name="20% - Accent5 7" xfId="89"/>
    <cellStyle name="20% - Accent6" xfId="90"/>
    <cellStyle name="20% - Accent6 2" xfId="91"/>
    <cellStyle name="20% - Accent6 2 2" xfId="92"/>
    <cellStyle name="20% - Accent6 2 3" xfId="93"/>
    <cellStyle name="20% - Accent6 2 4" xfId="94"/>
    <cellStyle name="20% - Accent6 2 5" xfId="95"/>
    <cellStyle name="20% - Accent6 3" xfId="96"/>
    <cellStyle name="20% - Accent6 3 2" xfId="97"/>
    <cellStyle name="20% - Accent6 3 3" xfId="98"/>
    <cellStyle name="20% - Accent6 3 4" xfId="99"/>
    <cellStyle name="20% - Accent6 3 5" xfId="100"/>
    <cellStyle name="20% - Accent6 4" xfId="101"/>
    <cellStyle name="20% - Accent6 5" xfId="102"/>
    <cellStyle name="20% - Accent6 6" xfId="103"/>
    <cellStyle name="20% - Accent6 7" xfId="104"/>
    <cellStyle name="20% - Énfasis1 2" xfId="105"/>
    <cellStyle name="20% - Énfasis1 2 2" xfId="106"/>
    <cellStyle name="20% - Énfasis1 2 3" xfId="107"/>
    <cellStyle name="20% - Énfasis1 2 4" xfId="108"/>
    <cellStyle name="20% - Énfasis1 2 5" xfId="109"/>
    <cellStyle name="20% - Énfasis2 2" xfId="110"/>
    <cellStyle name="20% - Énfasis2 2 2" xfId="111"/>
    <cellStyle name="20% - Énfasis2 2 3" xfId="112"/>
    <cellStyle name="20% - Énfasis2 2 4" xfId="113"/>
    <cellStyle name="20% - Énfasis2 2 5" xfId="114"/>
    <cellStyle name="20% - Énfasis3 2" xfId="115"/>
    <cellStyle name="20% - Énfasis3 2 2" xfId="116"/>
    <cellStyle name="20% - Énfasis3 2 3" xfId="117"/>
    <cellStyle name="20% - Énfasis3 2 4" xfId="118"/>
    <cellStyle name="20% - Énfasis3 2 5" xfId="119"/>
    <cellStyle name="20% - Énfasis4 2" xfId="120"/>
    <cellStyle name="20% - Énfasis4 2 2" xfId="121"/>
    <cellStyle name="20% - Énfasis4 2 3" xfId="122"/>
    <cellStyle name="20% - Énfasis4 2 4" xfId="123"/>
    <cellStyle name="20% - Énfasis4 2 5" xfId="124"/>
    <cellStyle name="20% - Énfasis5 2" xfId="125"/>
    <cellStyle name="20% - Énfasis5 2 2" xfId="126"/>
    <cellStyle name="20% - Énfasis5 2 3" xfId="127"/>
    <cellStyle name="20% - Énfasis5 2 4" xfId="128"/>
    <cellStyle name="20% - Énfasis5 2 5" xfId="129"/>
    <cellStyle name="20% - Énfasis6 2" xfId="130"/>
    <cellStyle name="20% - Énfasis6 2 2" xfId="131"/>
    <cellStyle name="20% - Énfasis6 2 3" xfId="132"/>
    <cellStyle name="20% - Énfasis6 2 4" xfId="133"/>
    <cellStyle name="20% - Énfasis6 2 5" xfId="134"/>
    <cellStyle name="40% - Accent1" xfId="135"/>
    <cellStyle name="40% - Accent1 2" xfId="136"/>
    <cellStyle name="40% - Accent1 2 2" xfId="137"/>
    <cellStyle name="40% - Accent1 2 3" xfId="138"/>
    <cellStyle name="40% - Accent1 2 4" xfId="139"/>
    <cellStyle name="40% - Accent1 2 5" xfId="140"/>
    <cellStyle name="40% - Accent1 3" xfId="141"/>
    <cellStyle name="40% - Accent1 3 2" xfId="142"/>
    <cellStyle name="40% - Accent1 3 3" xfId="143"/>
    <cellStyle name="40% - Accent1 3 4" xfId="144"/>
    <cellStyle name="40% - Accent1 3 5" xfId="145"/>
    <cellStyle name="40% - Accent1 4" xfId="146"/>
    <cellStyle name="40% - Accent1 5" xfId="147"/>
    <cellStyle name="40% - Accent1 6" xfId="148"/>
    <cellStyle name="40% - Accent1 7" xfId="149"/>
    <cellStyle name="40% - Accent2" xfId="150"/>
    <cellStyle name="40% - Accent2 2" xfId="151"/>
    <cellStyle name="40% - Accent2 2 2" xfId="152"/>
    <cellStyle name="40% - Accent2 2 3" xfId="153"/>
    <cellStyle name="40% - Accent2 2 4" xfId="154"/>
    <cellStyle name="40% - Accent2 2 5" xfId="155"/>
    <cellStyle name="40% - Accent2 3" xfId="156"/>
    <cellStyle name="40% - Accent2 3 2" xfId="157"/>
    <cellStyle name="40% - Accent2 3 3" xfId="158"/>
    <cellStyle name="40% - Accent2 3 4" xfId="159"/>
    <cellStyle name="40% - Accent2 3 5" xfId="160"/>
    <cellStyle name="40% - Accent2 4" xfId="161"/>
    <cellStyle name="40% - Accent2 5" xfId="162"/>
    <cellStyle name="40% - Accent2 6" xfId="163"/>
    <cellStyle name="40% - Accent2 7" xfId="164"/>
    <cellStyle name="40% - Accent3" xfId="165"/>
    <cellStyle name="40% - Accent3 2" xfId="166"/>
    <cellStyle name="40% - Accent3 2 2" xfId="167"/>
    <cellStyle name="40% - Accent3 2 3" xfId="168"/>
    <cellStyle name="40% - Accent3 2 4" xfId="169"/>
    <cellStyle name="40% - Accent3 2 5" xfId="170"/>
    <cellStyle name="40% - Accent3 3" xfId="171"/>
    <cellStyle name="40% - Accent3 3 2" xfId="172"/>
    <cellStyle name="40% - Accent3 3 3" xfId="173"/>
    <cellStyle name="40% - Accent3 3 4" xfId="174"/>
    <cellStyle name="40% - Accent3 3 5" xfId="175"/>
    <cellStyle name="40% - Accent3 4" xfId="176"/>
    <cellStyle name="40% - Accent3 5" xfId="177"/>
    <cellStyle name="40% - Accent3 6" xfId="178"/>
    <cellStyle name="40% - Accent3 7" xfId="179"/>
    <cellStyle name="40% - Accent4" xfId="180"/>
    <cellStyle name="40% - Accent4 2" xfId="181"/>
    <cellStyle name="40% - Accent4 2 2" xfId="182"/>
    <cellStyle name="40% - Accent4 2 3" xfId="183"/>
    <cellStyle name="40% - Accent4 2 4" xfId="184"/>
    <cellStyle name="40% - Accent4 2 5" xfId="185"/>
    <cellStyle name="40% - Accent4 3" xfId="186"/>
    <cellStyle name="40% - Accent4 3 2" xfId="187"/>
    <cellStyle name="40% - Accent4 3 3" xfId="188"/>
    <cellStyle name="40% - Accent4 3 4" xfId="189"/>
    <cellStyle name="40% - Accent4 3 5" xfId="190"/>
    <cellStyle name="40% - Accent4 4" xfId="191"/>
    <cellStyle name="40% - Accent4 5" xfId="192"/>
    <cellStyle name="40% - Accent4 6" xfId="193"/>
    <cellStyle name="40% - Accent4 7" xfId="194"/>
    <cellStyle name="40% - Accent5" xfId="195"/>
    <cellStyle name="40% - Accent5 2" xfId="196"/>
    <cellStyle name="40% - Accent5 2 2" xfId="197"/>
    <cellStyle name="40% - Accent5 2 3" xfId="198"/>
    <cellStyle name="40% - Accent5 2 4" xfId="199"/>
    <cellStyle name="40% - Accent5 2 5" xfId="200"/>
    <cellStyle name="40% - Accent5 3" xfId="201"/>
    <cellStyle name="40% - Accent5 3 2" xfId="202"/>
    <cellStyle name="40% - Accent5 3 3" xfId="203"/>
    <cellStyle name="40% - Accent5 3 4" xfId="204"/>
    <cellStyle name="40% - Accent5 3 5" xfId="205"/>
    <cellStyle name="40% - Accent5 4" xfId="206"/>
    <cellStyle name="40% - Accent5 5" xfId="207"/>
    <cellStyle name="40% - Accent5 6" xfId="208"/>
    <cellStyle name="40% - Accent5 7" xfId="209"/>
    <cellStyle name="40% - Accent6" xfId="210"/>
    <cellStyle name="40% - Accent6 2" xfId="211"/>
    <cellStyle name="40% - Accent6 2 2" xfId="212"/>
    <cellStyle name="40% - Accent6 2 3" xfId="213"/>
    <cellStyle name="40% - Accent6 2 4" xfId="214"/>
    <cellStyle name="40% - Accent6 2 5" xfId="215"/>
    <cellStyle name="40% - Accent6 3" xfId="216"/>
    <cellStyle name="40% - Accent6 3 2" xfId="217"/>
    <cellStyle name="40% - Accent6 3 3" xfId="218"/>
    <cellStyle name="40% - Accent6 3 4" xfId="219"/>
    <cellStyle name="40% - Accent6 3 5" xfId="220"/>
    <cellStyle name="40% - Accent6 4" xfId="221"/>
    <cellStyle name="40% - Accent6 5" xfId="222"/>
    <cellStyle name="40% - Accent6 6" xfId="223"/>
    <cellStyle name="40% - Accent6 7" xfId="224"/>
    <cellStyle name="40% - Énfasis1 2" xfId="225"/>
    <cellStyle name="40% - Énfasis1 2 2" xfId="226"/>
    <cellStyle name="40% - Énfasis1 2 3" xfId="227"/>
    <cellStyle name="40% - Énfasis1 2 4" xfId="228"/>
    <cellStyle name="40% - Énfasis1 2 5" xfId="229"/>
    <cellStyle name="40% - Énfasis2 2" xfId="230"/>
    <cellStyle name="40% - Énfasis2 2 2" xfId="231"/>
    <cellStyle name="40% - Énfasis2 2 3" xfId="232"/>
    <cellStyle name="40% - Énfasis2 2 4" xfId="233"/>
    <cellStyle name="40% - Énfasis2 2 5" xfId="234"/>
    <cellStyle name="40% - Énfasis3 2" xfId="235"/>
    <cellStyle name="40% - Énfasis3 2 2" xfId="236"/>
    <cellStyle name="40% - Énfasis3 2 3" xfId="237"/>
    <cellStyle name="40% - Énfasis3 2 4" xfId="238"/>
    <cellStyle name="40% - Énfasis3 2 5" xfId="239"/>
    <cellStyle name="40% - Énfasis4 2" xfId="240"/>
    <cellStyle name="40% - Énfasis4 2 2" xfId="241"/>
    <cellStyle name="40% - Énfasis4 2 3" xfId="242"/>
    <cellStyle name="40% - Énfasis4 2 4" xfId="243"/>
    <cellStyle name="40% - Énfasis4 2 5" xfId="244"/>
    <cellStyle name="40% - Énfasis5 2" xfId="245"/>
    <cellStyle name="40% - Énfasis5 2 2" xfId="246"/>
    <cellStyle name="40% - Énfasis5 2 3" xfId="247"/>
    <cellStyle name="40% - Énfasis5 2 4" xfId="248"/>
    <cellStyle name="40% - Énfasis5 2 5" xfId="249"/>
    <cellStyle name="40% - Énfasis6 2" xfId="250"/>
    <cellStyle name="40% - Énfasis6 2 2" xfId="251"/>
    <cellStyle name="40% - Énfasis6 2 3" xfId="252"/>
    <cellStyle name="40% - Énfasis6 2 4" xfId="253"/>
    <cellStyle name="40% - Énfasis6 2 5" xfId="254"/>
    <cellStyle name="60% - Accent1" xfId="255"/>
    <cellStyle name="60% - Accent1 2" xfId="256"/>
    <cellStyle name="60% - Accent1 3" xfId="257"/>
    <cellStyle name="60% - Accent1 4" xfId="258"/>
    <cellStyle name="60% - Accent1 5" xfId="259"/>
    <cellStyle name="60% - Accent2" xfId="260"/>
    <cellStyle name="60% - Accent2 2" xfId="261"/>
    <cellStyle name="60% - Accent2 3" xfId="262"/>
    <cellStyle name="60% - Accent2 4" xfId="263"/>
    <cellStyle name="60% - Accent2 5" xfId="264"/>
    <cellStyle name="60% - Accent3" xfId="265"/>
    <cellStyle name="60% - Accent3 2" xfId="266"/>
    <cellStyle name="60% - Accent3 3" xfId="267"/>
    <cellStyle name="60% - Accent3 4" xfId="268"/>
    <cellStyle name="60% - Accent3 5" xfId="269"/>
    <cellStyle name="60% - Accent4" xfId="270"/>
    <cellStyle name="60% - Accent4 2" xfId="271"/>
    <cellStyle name="60% - Accent4 3" xfId="272"/>
    <cellStyle name="60% - Accent4 4" xfId="273"/>
    <cellStyle name="60% - Accent4 5" xfId="274"/>
    <cellStyle name="60% - Accent5" xfId="275"/>
    <cellStyle name="60% - Accent5 2" xfId="276"/>
    <cellStyle name="60% - Accent5 3" xfId="277"/>
    <cellStyle name="60% - Accent5 4" xfId="278"/>
    <cellStyle name="60% - Accent5 5" xfId="279"/>
    <cellStyle name="60% - Accent6" xfId="280"/>
    <cellStyle name="60% - Accent6 2" xfId="281"/>
    <cellStyle name="60% - Accent6 3" xfId="282"/>
    <cellStyle name="60% - Accent6 4" xfId="283"/>
    <cellStyle name="60% - Accent6 5" xfId="284"/>
    <cellStyle name="60% - Énfasis1 2" xfId="285"/>
    <cellStyle name="60% - Énfasis1 2 2" xfId="286"/>
    <cellStyle name="60% - Énfasis1 2 3" xfId="287"/>
    <cellStyle name="60% - Énfasis1 2 4" xfId="288"/>
    <cellStyle name="60% - Énfasis1 2 5" xfId="289"/>
    <cellStyle name="60% - Énfasis2 2" xfId="290"/>
    <cellStyle name="60% - Énfasis2 2 2" xfId="291"/>
    <cellStyle name="60% - Énfasis2 2 3" xfId="292"/>
    <cellStyle name="60% - Énfasis2 2 4" xfId="293"/>
    <cellStyle name="60% - Énfasis2 2 5" xfId="294"/>
    <cellStyle name="60% - Énfasis3 2" xfId="295"/>
    <cellStyle name="60% - Énfasis3 2 2" xfId="296"/>
    <cellStyle name="60% - Énfasis3 2 3" xfId="297"/>
    <cellStyle name="60% - Énfasis3 2 4" xfId="298"/>
    <cellStyle name="60% - Énfasis3 2 5" xfId="299"/>
    <cellStyle name="60% - Énfasis4 2" xfId="300"/>
    <cellStyle name="60% - Énfasis4 2 2" xfId="301"/>
    <cellStyle name="60% - Énfasis4 2 3" xfId="302"/>
    <cellStyle name="60% - Énfasis4 2 4" xfId="303"/>
    <cellStyle name="60% - Énfasis4 2 5" xfId="304"/>
    <cellStyle name="60% - Énfasis5 2" xfId="305"/>
    <cellStyle name="60% - Énfasis5 2 2" xfId="306"/>
    <cellStyle name="60% - Énfasis5 2 3" xfId="307"/>
    <cellStyle name="60% - Énfasis5 2 4" xfId="308"/>
    <cellStyle name="60% - Énfasis5 2 5" xfId="309"/>
    <cellStyle name="60% - Énfasis6 2" xfId="310"/>
    <cellStyle name="60% - Énfasis6 2 2" xfId="311"/>
    <cellStyle name="60% - Énfasis6 2 3" xfId="312"/>
    <cellStyle name="60% - Énfasis6 2 4" xfId="313"/>
    <cellStyle name="60% - Énfasis6 2 5" xfId="314"/>
    <cellStyle name="Accent1" xfId="315"/>
    <cellStyle name="Accent1 2" xfId="316"/>
    <cellStyle name="Accent1 3" xfId="317"/>
    <cellStyle name="Accent1 4" xfId="318"/>
    <cellStyle name="Accent1 5" xfId="319"/>
    <cellStyle name="Accent2" xfId="320"/>
    <cellStyle name="Accent2 2" xfId="321"/>
    <cellStyle name="Accent2 3" xfId="322"/>
    <cellStyle name="Accent2 4" xfId="323"/>
    <cellStyle name="Accent2 5" xfId="324"/>
    <cellStyle name="Accent3" xfId="325"/>
    <cellStyle name="Accent3 2" xfId="326"/>
    <cellStyle name="Accent3 3" xfId="327"/>
    <cellStyle name="Accent3 4" xfId="328"/>
    <cellStyle name="Accent3 5" xfId="329"/>
    <cellStyle name="Accent4" xfId="330"/>
    <cellStyle name="Accent4 2" xfId="331"/>
    <cellStyle name="Accent4 3" xfId="332"/>
    <cellStyle name="Accent4 4" xfId="333"/>
    <cellStyle name="Accent4 5" xfId="334"/>
    <cellStyle name="Accent5" xfId="335"/>
    <cellStyle name="Accent5 2" xfId="336"/>
    <cellStyle name="Accent5 3" xfId="337"/>
    <cellStyle name="Accent5 4" xfId="338"/>
    <cellStyle name="Accent5 5" xfId="339"/>
    <cellStyle name="Accent6" xfId="340"/>
    <cellStyle name="Accent6 2" xfId="341"/>
    <cellStyle name="Accent6 3" xfId="342"/>
    <cellStyle name="Accent6 4" xfId="343"/>
    <cellStyle name="Accent6 5" xfId="344"/>
    <cellStyle name="Bad" xfId="345"/>
    <cellStyle name="Bad 1" xfId="346"/>
    <cellStyle name="Buena 2" xfId="347"/>
    <cellStyle name="Buena 2 2" xfId="348"/>
    <cellStyle name="Buena 2 3" xfId="349"/>
    <cellStyle name="Buena 2 4" xfId="350"/>
    <cellStyle name="Buena 2 5" xfId="351"/>
    <cellStyle name="Calculation" xfId="352"/>
    <cellStyle name="Calculation 2" xfId="353"/>
    <cellStyle name="Calculation 2 2" xfId="354"/>
    <cellStyle name="Calculation 2 2 2" xfId="355"/>
    <cellStyle name="Calculation 2 2 3" xfId="356"/>
    <cellStyle name="Calculation 2 2 4" xfId="357"/>
    <cellStyle name="Calculation 2 2 5" xfId="358"/>
    <cellStyle name="Calculation 2 3" xfId="359"/>
    <cellStyle name="Calculation 2 3 2" xfId="360"/>
    <cellStyle name="Calculation 2 3 3" xfId="361"/>
    <cellStyle name="Calculation 2 3 4" xfId="362"/>
    <cellStyle name="Calculation 2 3 5" xfId="363"/>
    <cellStyle name="Calculation 2 4" xfId="364"/>
    <cellStyle name="Calculation 2 5" xfId="365"/>
    <cellStyle name="Calculation 2 6" xfId="366"/>
    <cellStyle name="Calculation 2 7" xfId="367"/>
    <cellStyle name="Calculation 2 8" xfId="368"/>
    <cellStyle name="Calculation 3" xfId="369"/>
    <cellStyle name="Calculation 4" xfId="370"/>
    <cellStyle name="Calculation 5" xfId="371"/>
    <cellStyle name="Cálculo 2" xfId="372"/>
    <cellStyle name="Cálculo 2 10" xfId="373"/>
    <cellStyle name="Cálculo 2 2" xfId="374"/>
    <cellStyle name="Cálculo 2 2 2" xfId="375"/>
    <cellStyle name="Cálculo 2 2 2 2" xfId="376"/>
    <cellStyle name="Cálculo 2 2 2 3" xfId="377"/>
    <cellStyle name="Cálculo 2 2 2 4" xfId="378"/>
    <cellStyle name="Cálculo 2 2 2 5" xfId="379"/>
    <cellStyle name="Cálculo 2 2 3" xfId="380"/>
    <cellStyle name="Cálculo 2 2 3 2" xfId="381"/>
    <cellStyle name="Cálculo 2 2 3 3" xfId="382"/>
    <cellStyle name="Cálculo 2 2 3 4" xfId="383"/>
    <cellStyle name="Cálculo 2 2 3 5" xfId="384"/>
    <cellStyle name="Cálculo 2 2 4" xfId="385"/>
    <cellStyle name="Cálculo 2 2 5" xfId="386"/>
    <cellStyle name="Cálculo 2 2 6" xfId="387"/>
    <cellStyle name="Cálculo 2 2 7" xfId="388"/>
    <cellStyle name="Cálculo 2 2 8" xfId="389"/>
    <cellStyle name="Cálculo 2 3" xfId="390"/>
    <cellStyle name="Cálculo 2 4" xfId="391"/>
    <cellStyle name="Cálculo 2 5" xfId="392"/>
    <cellStyle name="Cálculo 2 6" xfId="393"/>
    <cellStyle name="Cálculo 2 7" xfId="394"/>
    <cellStyle name="Cálculo 2 8" xfId="395"/>
    <cellStyle name="Cálculo 2 9" xfId="396"/>
    <cellStyle name="Celda de comprobación 2" xfId="397"/>
    <cellStyle name="Celda de comprobación 2 2" xfId="398"/>
    <cellStyle name="Celda de comprobación 2 3" xfId="399"/>
    <cellStyle name="Celda de comprobación 2 4" xfId="400"/>
    <cellStyle name="Celda de comprobación 2 5" xfId="401"/>
    <cellStyle name="Celda vinculada 2" xfId="402"/>
    <cellStyle name="Celda vinculada 2 2" xfId="403"/>
    <cellStyle name="Celda vinculada 2 3" xfId="404"/>
    <cellStyle name="Celda vinculada 2 4" xfId="405"/>
    <cellStyle name="Celda vinculada 2 5" xfId="406"/>
    <cellStyle name="Check Cell" xfId="407"/>
    <cellStyle name="Check Cell 2" xfId="408"/>
    <cellStyle name="Check Cell 3" xfId="409"/>
    <cellStyle name="Check Cell 4" xfId="410"/>
    <cellStyle name="Check Cell 5" xfId="411"/>
    <cellStyle name="Comma 2" xfId="412"/>
    <cellStyle name="Comma 3" xfId="413"/>
    <cellStyle name="Currency 2" xfId="414"/>
    <cellStyle name="Currency 2 2" xfId="415"/>
    <cellStyle name="Currency 3" xfId="416"/>
    <cellStyle name="Encabezado 1 2" xfId="417"/>
    <cellStyle name="Encabezado 1 2 2" xfId="418"/>
    <cellStyle name="Encabezado 1 2 3" xfId="419"/>
    <cellStyle name="Encabezado 1 2 4" xfId="420"/>
    <cellStyle name="Encabezado 1 2 5" xfId="421"/>
    <cellStyle name="Encabezado 4 2" xfId="422"/>
    <cellStyle name="Encabezado 4 2 2" xfId="423"/>
    <cellStyle name="Encabezado 4 2 3" xfId="424"/>
    <cellStyle name="Encabezado 4 2 4" xfId="425"/>
    <cellStyle name="Encabezado 4 2 5" xfId="426"/>
    <cellStyle name="Énfasis1 2" xfId="427"/>
    <cellStyle name="Énfasis1 2 2" xfId="428"/>
    <cellStyle name="Énfasis1 2 3" xfId="429"/>
    <cellStyle name="Énfasis1 2 4" xfId="430"/>
    <cellStyle name="Énfasis1 2 5" xfId="431"/>
    <cellStyle name="Énfasis2 2" xfId="432"/>
    <cellStyle name="Énfasis2 2 2" xfId="433"/>
    <cellStyle name="Énfasis2 2 3" xfId="434"/>
    <cellStyle name="Énfasis2 2 4" xfId="435"/>
    <cellStyle name="Énfasis2 2 5" xfId="436"/>
    <cellStyle name="Énfasis3 2" xfId="437"/>
    <cellStyle name="Énfasis3 2 2" xfId="438"/>
    <cellStyle name="Énfasis3 2 3" xfId="439"/>
    <cellStyle name="Énfasis3 2 4" xfId="440"/>
    <cellStyle name="Énfasis3 2 5" xfId="441"/>
    <cellStyle name="Énfasis4 2" xfId="442"/>
    <cellStyle name="Énfasis4 2 2" xfId="443"/>
    <cellStyle name="Énfasis4 2 3" xfId="444"/>
    <cellStyle name="Énfasis4 2 4" xfId="445"/>
    <cellStyle name="Énfasis4 2 5" xfId="446"/>
    <cellStyle name="Énfasis5 2" xfId="447"/>
    <cellStyle name="Énfasis5 2 2" xfId="448"/>
    <cellStyle name="Énfasis5 2 3" xfId="449"/>
    <cellStyle name="Énfasis5 2 4" xfId="450"/>
    <cellStyle name="Énfasis5 2 5" xfId="451"/>
    <cellStyle name="Énfasis6 2" xfId="452"/>
    <cellStyle name="Énfasis6 2 2" xfId="453"/>
    <cellStyle name="Énfasis6 2 3" xfId="454"/>
    <cellStyle name="Énfasis6 2 4" xfId="455"/>
    <cellStyle name="Énfasis6 2 5" xfId="456"/>
    <cellStyle name="Entrada 2" xfId="457"/>
    <cellStyle name="Entrada 2 2" xfId="458"/>
    <cellStyle name="Entrada 2 2 2" xfId="459"/>
    <cellStyle name="Entrada 2 2 2 2" xfId="460"/>
    <cellStyle name="Entrada 2 2 2 3" xfId="461"/>
    <cellStyle name="Entrada 2 2 2 4" xfId="462"/>
    <cellStyle name="Entrada 2 2 2 5" xfId="463"/>
    <cellStyle name="Entrada 2 2 3" xfId="464"/>
    <cellStyle name="Entrada 2 2 3 2" xfId="465"/>
    <cellStyle name="Entrada 2 2 3 3" xfId="466"/>
    <cellStyle name="Entrada 2 2 3 4" xfId="467"/>
    <cellStyle name="Entrada 2 2 3 5" xfId="468"/>
    <cellStyle name="Entrada 2 2 4" xfId="469"/>
    <cellStyle name="Entrada 2 2 5" xfId="470"/>
    <cellStyle name="Entrada 2 2 6" xfId="471"/>
    <cellStyle name="Entrada 2 2 7" xfId="472"/>
    <cellStyle name="Entrada 2 2 8" xfId="473"/>
    <cellStyle name="Entrada 2 3" xfId="474"/>
    <cellStyle name="Entrada 2 4" xfId="475"/>
    <cellStyle name="Entrada 2 5" xfId="476"/>
    <cellStyle name="Euro" xfId="477"/>
    <cellStyle name="Euro 2" xfId="478"/>
    <cellStyle name="Euro 2 2" xfId="479"/>
    <cellStyle name="Euro 2 2 2" xfId="480"/>
    <cellStyle name="Euro 2 2 3" xfId="481"/>
    <cellStyle name="Euro 2 2 4" xfId="482"/>
    <cellStyle name="Euro 2 2 5" xfId="483"/>
    <cellStyle name="Euro 2 3" xfId="484"/>
    <cellStyle name="Euro 2 4" xfId="485"/>
    <cellStyle name="Euro 2 5" xfId="486"/>
    <cellStyle name="Euro 2 6" xfId="487"/>
    <cellStyle name="Euro 2 7" xfId="488"/>
    <cellStyle name="Euro 2 8" xfId="489"/>
    <cellStyle name="Euro 2 9" xfId="490"/>
    <cellStyle name="Euro 3" xfId="491"/>
    <cellStyle name="Euro 3 2" xfId="492"/>
    <cellStyle name="Euro 3 2 2" xfId="493"/>
    <cellStyle name="Euro 3 2 3" xfId="494"/>
    <cellStyle name="Euro 3 2 4" xfId="495"/>
    <cellStyle name="Euro 3 2 5" xfId="496"/>
    <cellStyle name="Euro 3 3" xfId="497"/>
    <cellStyle name="Euro 3 4" xfId="498"/>
    <cellStyle name="Euro 3 5" xfId="499"/>
    <cellStyle name="Euro 3 6" xfId="500"/>
    <cellStyle name="Euro 4" xfId="501"/>
    <cellStyle name="Euro 4 2" xfId="502"/>
    <cellStyle name="Euro 4 3" xfId="503"/>
    <cellStyle name="Euro 4 4" xfId="504"/>
    <cellStyle name="Euro 4 5" xfId="505"/>
    <cellStyle name="Euro 4 6" xfId="506"/>
    <cellStyle name="Euro 5" xfId="507"/>
    <cellStyle name="Euro 6" xfId="508"/>
    <cellStyle name="Euro 6 2" xfId="509"/>
    <cellStyle name="Euro 6 3" xfId="510"/>
    <cellStyle name="Euro 7" xfId="511"/>
    <cellStyle name="Euro 7 2" xfId="512"/>
    <cellStyle name="Euro 7 3" xfId="513"/>
    <cellStyle name="Euro 8" xfId="514"/>
    <cellStyle name="Explanatory Text" xfId="515"/>
    <cellStyle name="Explanatory Text 2" xfId="516"/>
    <cellStyle name="Explanatory Text 3" xfId="517"/>
    <cellStyle name="Explanatory Text 4" xfId="518"/>
    <cellStyle name="Explanatory Text 5" xfId="519"/>
    <cellStyle name="Good" xfId="520"/>
    <cellStyle name="Good 2" xfId="521"/>
    <cellStyle name="Heading 1" xfId="522"/>
    <cellStyle name="Heading 1 3" xfId="523"/>
    <cellStyle name="Heading 2" xfId="524"/>
    <cellStyle name="Heading 2 4" xfId="525"/>
    <cellStyle name="Heading 3" xfId="526"/>
    <cellStyle name="Heading 3 2" xfId="527"/>
    <cellStyle name="Heading 3 2 2" xfId="528"/>
    <cellStyle name="Heading 3 2 2 2" xfId="529"/>
    <cellStyle name="Heading 3 2 2 2 2" xfId="530"/>
    <cellStyle name="Heading 3 2 2 3" xfId="531"/>
    <cellStyle name="Heading 3 2 3" xfId="532"/>
    <cellStyle name="Heading 3 2 3 2" xfId="533"/>
    <cellStyle name="Heading 3 2 4" xfId="534"/>
    <cellStyle name="Heading 3 2 4 2" xfId="535"/>
    <cellStyle name="Heading 3 2 5" xfId="536"/>
    <cellStyle name="Heading 3 3" xfId="537"/>
    <cellStyle name="Heading 3 3 2" xfId="538"/>
    <cellStyle name="Heading 3 3 2 2" xfId="539"/>
    <cellStyle name="Heading 3 3 3" xfId="540"/>
    <cellStyle name="Heading 3 4" xfId="541"/>
    <cellStyle name="Heading 3 5" xfId="542"/>
    <cellStyle name="Heading 3 6" xfId="543"/>
    <cellStyle name="Heading 3 6 2" xfId="544"/>
    <cellStyle name="Heading 3 7" xfId="545"/>
    <cellStyle name="Heading 3 8" xfId="546"/>
    <cellStyle name="Heading 4" xfId="547"/>
    <cellStyle name="Heading 4 2" xfId="548"/>
    <cellStyle name="Heading 4 3" xfId="549"/>
    <cellStyle name="Heading 4 4" xfId="550"/>
    <cellStyle name="Heading 4 5" xfId="551"/>
    <cellStyle name="Incorrecto 2" xfId="552"/>
    <cellStyle name="Incorrecto 2 2" xfId="553"/>
    <cellStyle name="Incorrecto 2 3" xfId="554"/>
    <cellStyle name="Incorrecto 2 4" xfId="555"/>
    <cellStyle name="Incorrecto 2 5" xfId="556"/>
    <cellStyle name="Input" xfId="557"/>
    <cellStyle name="Input 2" xfId="558"/>
    <cellStyle name="Input 2 2" xfId="559"/>
    <cellStyle name="Input 2 2 2" xfId="560"/>
    <cellStyle name="Input 2 2 3" xfId="561"/>
    <cellStyle name="Input 2 2 4" xfId="562"/>
    <cellStyle name="Input 2 2 5" xfId="563"/>
    <cellStyle name="Input 2 3" xfId="564"/>
    <cellStyle name="Input 2 3 2" xfId="565"/>
    <cellStyle name="Input 2 3 3" xfId="566"/>
    <cellStyle name="Input 2 3 4" xfId="567"/>
    <cellStyle name="Input 2 3 5" xfId="568"/>
    <cellStyle name="Input 2 4" xfId="569"/>
    <cellStyle name="Input 2 5" xfId="570"/>
    <cellStyle name="Input 2 6" xfId="571"/>
    <cellStyle name="Input 2 7" xfId="572"/>
    <cellStyle name="Input 2 8" xfId="573"/>
    <cellStyle name="Input 3" xfId="574"/>
    <cellStyle name="Input 4" xfId="575"/>
    <cellStyle name="Input 5" xfId="576"/>
    <cellStyle name="Linked Cell" xfId="577"/>
    <cellStyle name="Linked Cell 2" xfId="578"/>
    <cellStyle name="Linked Cell 3" xfId="579"/>
    <cellStyle name="Linked Cell 4" xfId="580"/>
    <cellStyle name="Linked Cell 5" xfId="581"/>
    <cellStyle name="Millares" xfId="1" builtinId="3"/>
    <cellStyle name="Millares 10" xfId="582"/>
    <cellStyle name="Millares 10 2" xfId="583"/>
    <cellStyle name="Millares 10 2 10" xfId="584"/>
    <cellStyle name="Millares 10 2 10 2" xfId="585"/>
    <cellStyle name="Millares 10 2 10 3" xfId="586"/>
    <cellStyle name="Millares 10 2 10 4" xfId="587"/>
    <cellStyle name="Millares 10 2 10 5" xfId="588"/>
    <cellStyle name="Millares 10 2 11" xfId="589"/>
    <cellStyle name="Millares 10 2 11 2" xfId="590"/>
    <cellStyle name="Millares 10 2 11 3" xfId="591"/>
    <cellStyle name="Millares 10 2 12" xfId="592"/>
    <cellStyle name="Millares 10 2 13" xfId="593"/>
    <cellStyle name="Millares 10 2 14" xfId="594"/>
    <cellStyle name="Millares 10 2 15" xfId="595"/>
    <cellStyle name="Millares 10 2 16" xfId="596"/>
    <cellStyle name="Millares 10 2 17" xfId="597"/>
    <cellStyle name="Millares 10 2 2" xfId="598"/>
    <cellStyle name="Millares 10 2 2 2" xfId="599"/>
    <cellStyle name="Millares 10 2 2 2 2" xfId="600"/>
    <cellStyle name="Millares 10 2 2 2 2 2" xfId="601"/>
    <cellStyle name="Millares 10 2 2 2 2 3" xfId="602"/>
    <cellStyle name="Millares 10 2 2 2 2 4" xfId="603"/>
    <cellStyle name="Millares 10 2 2 2 2 5" xfId="604"/>
    <cellStyle name="Millares 10 2 2 2 3" xfId="605"/>
    <cellStyle name="Millares 10 2 2 2 3 2" xfId="606"/>
    <cellStyle name="Millares 10 2 2 2 4" xfId="607"/>
    <cellStyle name="Millares 10 2 2 2 5" xfId="608"/>
    <cellStyle name="Millares 10 2 2 2 6" xfId="609"/>
    <cellStyle name="Millares 10 2 2 2 7" xfId="610"/>
    <cellStyle name="Millares 10 2 2 2 8" xfId="611"/>
    <cellStyle name="Millares 10 2 2 3" xfId="612"/>
    <cellStyle name="Millares 10 2 2 4" xfId="613"/>
    <cellStyle name="Millares 10 2 2 5" xfId="614"/>
    <cellStyle name="Millares 10 2 2 6" xfId="615"/>
    <cellStyle name="Millares 10 2 3" xfId="616"/>
    <cellStyle name="Millares 10 2 3 10" xfId="617"/>
    <cellStyle name="Millares 10 2 3 11" xfId="618"/>
    <cellStyle name="Millares 10 2 3 2" xfId="619"/>
    <cellStyle name="Millares 10 2 3 2 2" xfId="620"/>
    <cellStyle name="Millares 10 2 3 2 2 2" xfId="621"/>
    <cellStyle name="Millares 10 2 3 2 2 3" xfId="622"/>
    <cellStyle name="Millares 10 2 3 2 2 4" xfId="623"/>
    <cellStyle name="Millares 10 2 3 2 2 5" xfId="624"/>
    <cellStyle name="Millares 10 2 3 2 3" xfId="625"/>
    <cellStyle name="Millares 10 2 3 2 3 2" xfId="626"/>
    <cellStyle name="Millares 10 2 3 2 4" xfId="627"/>
    <cellStyle name="Millares 10 2 3 2 5" xfId="628"/>
    <cellStyle name="Millares 10 2 3 2 6" xfId="629"/>
    <cellStyle name="Millares 10 2 3 2 7" xfId="630"/>
    <cellStyle name="Millares 10 2 3 2 8" xfId="631"/>
    <cellStyle name="Millares 10 2 3 3" xfId="632"/>
    <cellStyle name="Millares 10 2 3 3 2" xfId="633"/>
    <cellStyle name="Millares 10 2 3 3 3" xfId="634"/>
    <cellStyle name="Millares 10 2 3 3 4" xfId="635"/>
    <cellStyle name="Millares 10 2 3 3 5" xfId="636"/>
    <cellStyle name="Millares 10 2 3 4" xfId="637"/>
    <cellStyle name="Millares 10 2 3 4 2" xfId="638"/>
    <cellStyle name="Millares 10 2 3 4 3" xfId="639"/>
    <cellStyle name="Millares 10 2 3 4 4" xfId="640"/>
    <cellStyle name="Millares 10 2 3 4 5" xfId="641"/>
    <cellStyle name="Millares 10 2 3 5" xfId="642"/>
    <cellStyle name="Millares 10 2 3 5 2" xfId="643"/>
    <cellStyle name="Millares 10 2 3 5 3" xfId="644"/>
    <cellStyle name="Millares 10 2 3 5 4" xfId="645"/>
    <cellStyle name="Millares 10 2 3 6" xfId="646"/>
    <cellStyle name="Millares 10 2 3 6 2" xfId="647"/>
    <cellStyle name="Millares 10 2 3 7" xfId="648"/>
    <cellStyle name="Millares 10 2 3 8" xfId="649"/>
    <cellStyle name="Millares 10 2 3 9" xfId="650"/>
    <cellStyle name="Millares 10 2 4" xfId="651"/>
    <cellStyle name="Millares 10 2 4 2" xfId="652"/>
    <cellStyle name="Millares 10 2 4 3" xfId="653"/>
    <cellStyle name="Millares 10 2 4 3 2" xfId="654"/>
    <cellStyle name="Millares 10 2 4 3 3" xfId="655"/>
    <cellStyle name="Millares 10 2 4 3 4" xfId="656"/>
    <cellStyle name="Millares 10 2 4 3 5" xfId="657"/>
    <cellStyle name="Millares 10 2 4 4" xfId="658"/>
    <cellStyle name="Millares 10 2 4 4 2" xfId="659"/>
    <cellStyle name="Millares 10 2 4 5" xfId="660"/>
    <cellStyle name="Millares 10 2 4 6" xfId="661"/>
    <cellStyle name="Millares 10 2 4 7" xfId="662"/>
    <cellStyle name="Millares 10 2 4 8" xfId="663"/>
    <cellStyle name="Millares 10 2 4 9" xfId="664"/>
    <cellStyle name="Millares 10 2 5" xfId="665"/>
    <cellStyle name="Millares 10 2 5 2" xfId="666"/>
    <cellStyle name="Millares 10 2 5 2 2" xfId="667"/>
    <cellStyle name="Millares 10 2 5 2 3" xfId="668"/>
    <cellStyle name="Millares 10 2 5 2 4" xfId="669"/>
    <cellStyle name="Millares 10 2 5 2 5" xfId="670"/>
    <cellStyle name="Millares 10 2 5 3" xfId="671"/>
    <cellStyle name="Millares 10 2 5 3 2" xfId="672"/>
    <cellStyle name="Millares 10 2 5 4" xfId="673"/>
    <cellStyle name="Millares 10 2 5 5" xfId="674"/>
    <cellStyle name="Millares 10 2 5 6" xfId="675"/>
    <cellStyle name="Millares 10 2 5 7" xfId="676"/>
    <cellStyle name="Millares 10 2 5 8" xfId="677"/>
    <cellStyle name="Millares 10 2 6" xfId="678"/>
    <cellStyle name="Millares 10 2 7" xfId="679"/>
    <cellStyle name="Millares 10 2 7 2" xfId="680"/>
    <cellStyle name="Millares 10 2 7 3" xfId="681"/>
    <cellStyle name="Millares 10 2 7 4" xfId="682"/>
    <cellStyle name="Millares 10 2 7 5" xfId="683"/>
    <cellStyle name="Millares 10 2 8" xfId="684"/>
    <cellStyle name="Millares 10 2 8 2" xfId="685"/>
    <cellStyle name="Millares 10 2 8 3" xfId="686"/>
    <cellStyle name="Millares 10 2 8 4" xfId="687"/>
    <cellStyle name="Millares 10 2 8 5" xfId="688"/>
    <cellStyle name="Millares 10 2 9" xfId="689"/>
    <cellStyle name="Millares 10 3" xfId="690"/>
    <cellStyle name="Millares 10 3 10" xfId="691"/>
    <cellStyle name="Millares 10 3 10 2" xfId="692"/>
    <cellStyle name="Millares 10 3 10 3" xfId="693"/>
    <cellStyle name="Millares 10 3 10 4" xfId="694"/>
    <cellStyle name="Millares 10 3 11" xfId="695"/>
    <cellStyle name="Millares 10 3 11 2" xfId="696"/>
    <cellStyle name="Millares 10 3 11 3" xfId="697"/>
    <cellStyle name="Millares 10 3 12" xfId="698"/>
    <cellStyle name="Millares 10 3 12 2" xfId="699"/>
    <cellStyle name="Millares 10 3 13" xfId="700"/>
    <cellStyle name="Millares 10 3 14" xfId="701"/>
    <cellStyle name="Millares 10 3 15" xfId="702"/>
    <cellStyle name="Millares 10 3 16" xfId="703"/>
    <cellStyle name="Millares 10 3 17" xfId="704"/>
    <cellStyle name="Millares 10 3 2" xfId="705"/>
    <cellStyle name="Millares 10 3 2 10" xfId="706"/>
    <cellStyle name="Millares 10 3 2 2" xfId="707"/>
    <cellStyle name="Millares 10 3 2 2 2" xfId="708"/>
    <cellStyle name="Millares 10 3 2 2 2 2" xfId="709"/>
    <cellStyle name="Millares 10 3 2 2 2 3" xfId="710"/>
    <cellStyle name="Millares 10 3 2 2 2 4" xfId="711"/>
    <cellStyle name="Millares 10 3 2 2 2 5" xfId="712"/>
    <cellStyle name="Millares 10 3 2 2 3" xfId="713"/>
    <cellStyle name="Millares 10 3 2 2 3 2" xfId="714"/>
    <cellStyle name="Millares 10 3 2 2 4" xfId="715"/>
    <cellStyle name="Millares 10 3 2 2 5" xfId="716"/>
    <cellStyle name="Millares 10 3 2 2 6" xfId="717"/>
    <cellStyle name="Millares 10 3 2 2 7" xfId="718"/>
    <cellStyle name="Millares 10 3 2 2 8" xfId="719"/>
    <cellStyle name="Millares 10 3 2 3" xfId="720"/>
    <cellStyle name="Millares 10 3 2 3 2" xfId="721"/>
    <cellStyle name="Millares 10 3 2 3 3" xfId="722"/>
    <cellStyle name="Millares 10 3 2 3 4" xfId="723"/>
    <cellStyle name="Millares 10 3 2 3 5" xfId="724"/>
    <cellStyle name="Millares 10 3 2 4" xfId="725"/>
    <cellStyle name="Millares 10 3 2 4 2" xfId="726"/>
    <cellStyle name="Millares 10 3 2 4 3" xfId="727"/>
    <cellStyle name="Millares 10 3 2 4 4" xfId="728"/>
    <cellStyle name="Millares 10 3 2 4 5" xfId="729"/>
    <cellStyle name="Millares 10 3 2 5" xfId="730"/>
    <cellStyle name="Millares 10 3 2 5 2" xfId="731"/>
    <cellStyle name="Millares 10 3 2 6" xfId="732"/>
    <cellStyle name="Millares 10 3 2 7" xfId="733"/>
    <cellStyle name="Millares 10 3 2 8" xfId="734"/>
    <cellStyle name="Millares 10 3 2 9" xfId="735"/>
    <cellStyle name="Millares 10 3 3" xfId="736"/>
    <cellStyle name="Millares 10 3 3 2" xfId="737"/>
    <cellStyle name="Millares 10 3 3 2 2" xfId="738"/>
    <cellStyle name="Millares 10 3 3 2 3" xfId="739"/>
    <cellStyle name="Millares 10 3 3 2 4" xfId="740"/>
    <cellStyle name="Millares 10 3 3 2 5" xfId="741"/>
    <cellStyle name="Millares 10 3 3 3" xfId="742"/>
    <cellStyle name="Millares 10 3 3 3 2" xfId="743"/>
    <cellStyle name="Millares 10 3 3 4" xfId="744"/>
    <cellStyle name="Millares 10 3 3 5" xfId="745"/>
    <cellStyle name="Millares 10 3 3 6" xfId="746"/>
    <cellStyle name="Millares 10 3 3 7" xfId="747"/>
    <cellStyle name="Millares 10 3 3 8" xfId="748"/>
    <cellStyle name="Millares 10 3 4" xfId="749"/>
    <cellStyle name="Millares 10 3 4 2" xfId="750"/>
    <cellStyle name="Millares 10 3 4 2 2" xfId="751"/>
    <cellStyle name="Millares 10 3 4 2 3" xfId="752"/>
    <cellStyle name="Millares 10 3 4 2 4" xfId="753"/>
    <cellStyle name="Millares 10 3 4 2 5" xfId="754"/>
    <cellStyle name="Millares 10 3 4 3" xfId="755"/>
    <cellStyle name="Millares 10 3 4 3 2" xfId="756"/>
    <cellStyle name="Millares 10 3 4 4" xfId="757"/>
    <cellStyle name="Millares 10 3 4 5" xfId="758"/>
    <cellStyle name="Millares 10 3 4 6" xfId="759"/>
    <cellStyle name="Millares 10 3 4 7" xfId="760"/>
    <cellStyle name="Millares 10 3 4 8" xfId="761"/>
    <cellStyle name="Millares 10 3 5" xfId="762"/>
    <cellStyle name="Millares 10 3 5 2" xfId="763"/>
    <cellStyle name="Millares 10 3 5 2 2" xfId="764"/>
    <cellStyle name="Millares 10 3 5 2 3" xfId="765"/>
    <cellStyle name="Millares 10 3 5 2 4" xfId="766"/>
    <cellStyle name="Millares 10 3 5 2 5" xfId="767"/>
    <cellStyle name="Millares 10 3 5 3" xfId="768"/>
    <cellStyle name="Millares 10 3 5 3 2" xfId="769"/>
    <cellStyle name="Millares 10 3 5 4" xfId="770"/>
    <cellStyle name="Millares 10 3 5 5" xfId="771"/>
    <cellStyle name="Millares 10 3 5 6" xfId="772"/>
    <cellStyle name="Millares 10 3 5 7" xfId="773"/>
    <cellStyle name="Millares 10 3 5 8" xfId="774"/>
    <cellStyle name="Millares 10 3 6" xfId="775"/>
    <cellStyle name="Millares 10 3 6 2" xfId="776"/>
    <cellStyle name="Millares 10 3 6 3" xfId="777"/>
    <cellStyle name="Millares 10 3 6 4" xfId="778"/>
    <cellStyle name="Millares 10 3 6 5" xfId="779"/>
    <cellStyle name="Millares 10 3 7" xfId="780"/>
    <cellStyle name="Millares 10 3 7 2" xfId="781"/>
    <cellStyle name="Millares 10 3 7 3" xfId="782"/>
    <cellStyle name="Millares 10 3 7 4" xfId="783"/>
    <cellStyle name="Millares 10 3 7 5" xfId="784"/>
    <cellStyle name="Millares 10 3 8" xfId="785"/>
    <cellStyle name="Millares 10 3 8 2" xfId="786"/>
    <cellStyle name="Millares 10 3 8 3" xfId="787"/>
    <cellStyle name="Millares 10 3 8 4" xfId="788"/>
    <cellStyle name="Millares 10 3 8 5" xfId="789"/>
    <cellStyle name="Millares 10 3 9" xfId="790"/>
    <cellStyle name="Millares 10 3 9 2" xfId="791"/>
    <cellStyle name="Millares 10 3 9 3" xfId="792"/>
    <cellStyle name="Millares 10 3 9 4" xfId="793"/>
    <cellStyle name="Millares 10 3 9 5" xfId="794"/>
    <cellStyle name="Millares 10 4" xfId="795"/>
    <cellStyle name="Millares 10 5" xfId="796"/>
    <cellStyle name="Millares 10 5 2" xfId="797"/>
    <cellStyle name="Millares 10 6" xfId="798"/>
    <cellStyle name="Millares 10 7" xfId="799"/>
    <cellStyle name="Millares 11" xfId="800"/>
    <cellStyle name="Millares 11 2" xfId="801"/>
    <cellStyle name="Millares 11 2 2" xfId="802"/>
    <cellStyle name="Millares 11 3" xfId="803"/>
    <cellStyle name="Millares 11 4" xfId="804"/>
    <cellStyle name="Millares 11 5" xfId="805"/>
    <cellStyle name="Millares 11 6" xfId="806"/>
    <cellStyle name="Millares 12" xfId="9"/>
    <cellStyle name="Millares 12 2" xfId="807"/>
    <cellStyle name="Millares 12 3" xfId="808"/>
    <cellStyle name="Millares 12 4" xfId="809"/>
    <cellStyle name="Millares 13" xfId="810"/>
    <cellStyle name="Millares 13 2" xfId="811"/>
    <cellStyle name="Millares 13 3" xfId="812"/>
    <cellStyle name="Millares 13 4" xfId="813"/>
    <cellStyle name="Millares 14" xfId="814"/>
    <cellStyle name="Millares 14 2" xfId="815"/>
    <cellStyle name="Millares 14 2 2" xfId="816"/>
    <cellStyle name="Millares 14 3" xfId="817"/>
    <cellStyle name="Millares 15" xfId="818"/>
    <cellStyle name="Millares 15 2" xfId="819"/>
    <cellStyle name="Millares 17" xfId="820"/>
    <cellStyle name="Millares 17 2" xfId="821"/>
    <cellStyle name="Millares 17 3" xfId="822"/>
    <cellStyle name="Millares 17 4" xfId="823"/>
    <cellStyle name="Millares 17 5" xfId="824"/>
    <cellStyle name="Millares 2" xfId="825"/>
    <cellStyle name="Millares 2 10" xfId="826"/>
    <cellStyle name="Millares 2 11" xfId="827"/>
    <cellStyle name="Millares 2 2" xfId="828"/>
    <cellStyle name="Millares 2 2 2" xfId="829"/>
    <cellStyle name="Millares 2 2 2 2" xfId="830"/>
    <cellStyle name="Millares 2 2 2 2 2" xfId="831"/>
    <cellStyle name="Millares 2 2 2 2 3" xfId="832"/>
    <cellStyle name="Millares 2 2 2 2 4" xfId="833"/>
    <cellStyle name="Millares 2 2 2 2 5" xfId="834"/>
    <cellStyle name="Millares 2 2 2 3" xfId="835"/>
    <cellStyle name="Millares 2 2 2 3 2" xfId="836"/>
    <cellStyle name="Millares 2 2 2 3 3" xfId="837"/>
    <cellStyle name="Millares 2 2 2 3 4" xfId="838"/>
    <cellStyle name="Millares 2 2 2 3 5" xfId="839"/>
    <cellStyle name="Millares 2 2 2 4" xfId="840"/>
    <cellStyle name="Millares 2 2 2 5" xfId="841"/>
    <cellStyle name="Millares 2 2 2 6" xfId="842"/>
    <cellStyle name="Millares 2 2 2 7" xfId="843"/>
    <cellStyle name="Millares 2 2 2 8" xfId="844"/>
    <cellStyle name="Millares 2 2 2 8 2" xfId="845"/>
    <cellStyle name="Millares 2 2 3" xfId="846"/>
    <cellStyle name="Millares 2 2 4" xfId="847"/>
    <cellStyle name="Millares 2 2 5" xfId="848"/>
    <cellStyle name="Millares 2 2 6" xfId="849"/>
    <cellStyle name="Millares 2 2 7" xfId="850"/>
    <cellStyle name="Millares 2 2 8" xfId="851"/>
    <cellStyle name="Millares 2 3" xfId="852"/>
    <cellStyle name="Millares 2 3 2" xfId="853"/>
    <cellStyle name="Millares 2 3 2 2" xfId="854"/>
    <cellStyle name="Millares 2 3 2 3" xfId="855"/>
    <cellStyle name="Millares 2 3 2 4" xfId="856"/>
    <cellStyle name="Millares 2 3 2 5" xfId="857"/>
    <cellStyle name="Millares 2 3 3" xfId="858"/>
    <cellStyle name="Millares 2 3 3 2" xfId="859"/>
    <cellStyle name="Millares 2 3 3 3" xfId="860"/>
    <cellStyle name="Millares 2 3 3 4" xfId="861"/>
    <cellStyle name="Millares 2 3 3 5" xfId="862"/>
    <cellStyle name="Millares 2 3 4" xfId="863"/>
    <cellStyle name="Millares 2 3 5" xfId="864"/>
    <cellStyle name="Millares 2 3 6" xfId="865"/>
    <cellStyle name="Millares 2 3 7" xfId="866"/>
    <cellStyle name="Millares 2 3 8" xfId="867"/>
    <cellStyle name="Millares 2 4" xfId="868"/>
    <cellStyle name="Millares 2 4 2" xfId="869"/>
    <cellStyle name="Millares 2 4 2 2" xfId="870"/>
    <cellStyle name="Millares 2 4 2 2 2" xfId="871"/>
    <cellStyle name="Millares 2 4 2 2 3" xfId="872"/>
    <cellStyle name="Millares 2 4 2 2 4" xfId="873"/>
    <cellStyle name="Millares 2 4 2 2 5" xfId="874"/>
    <cellStyle name="Millares 2 4 2 3" xfId="875"/>
    <cellStyle name="Millares 2 4 2 4" xfId="876"/>
    <cellStyle name="Millares 2 4 2 5" xfId="877"/>
    <cellStyle name="Millares 2 4 2 6" xfId="878"/>
    <cellStyle name="Millares 2 4 2 7" xfId="879"/>
    <cellStyle name="Millares 2 4 3" xfId="880"/>
    <cellStyle name="Millares 2 4 3 2" xfId="881"/>
    <cellStyle name="Millares 2 4 3 3" xfId="882"/>
    <cellStyle name="Millares 2 4 3 4" xfId="883"/>
    <cellStyle name="Millares 2 4 3 5" xfId="884"/>
    <cellStyle name="Millares 2 4 4" xfId="885"/>
    <cellStyle name="Millares 2 4 5" xfId="886"/>
    <cellStyle name="Millares 2 4 6" xfId="887"/>
    <cellStyle name="Millares 2 4 7" xfId="888"/>
    <cellStyle name="Millares 2 4 8" xfId="889"/>
    <cellStyle name="Millares 2 5" xfId="890"/>
    <cellStyle name="Millares 2 5 2" xfId="891"/>
    <cellStyle name="Millares 2 5 2 2" xfId="892"/>
    <cellStyle name="Millares 2 5 2 3" xfId="893"/>
    <cellStyle name="Millares 2 5 2 4" xfId="894"/>
    <cellStyle name="Millares 2 5 2 5" xfId="895"/>
    <cellStyle name="Millares 2 5 3" xfId="896"/>
    <cellStyle name="Millares 2 5 4" xfId="897"/>
    <cellStyle name="Millares 2 5 5" xfId="898"/>
    <cellStyle name="Millares 2 5 6" xfId="899"/>
    <cellStyle name="Millares 2 5 7" xfId="900"/>
    <cellStyle name="Millares 2 6" xfId="901"/>
    <cellStyle name="Millares 2 6 2" xfId="902"/>
    <cellStyle name="Millares 2 6 3" xfId="903"/>
    <cellStyle name="Millares 2 6 4" xfId="904"/>
    <cellStyle name="Millares 2 6 5" xfId="905"/>
    <cellStyle name="Millares 2 6 6" xfId="906"/>
    <cellStyle name="Millares 2 7" xfId="907"/>
    <cellStyle name="Millares 2 8" xfId="908"/>
    <cellStyle name="Millares 2 8 2" xfId="909"/>
    <cellStyle name="Millares 2 8 3" xfId="910"/>
    <cellStyle name="Millares 2 9" xfId="911"/>
    <cellStyle name="Millares 3" xfId="912"/>
    <cellStyle name="Millares 3 2" xfId="913"/>
    <cellStyle name="Millares 3 2 2" xfId="914"/>
    <cellStyle name="Millares 3 2 2 2" xfId="915"/>
    <cellStyle name="Millares 3 2 2 3" xfId="916"/>
    <cellStyle name="Millares 3 2 2 4" xfId="917"/>
    <cellStyle name="Millares 3 2 2 5" xfId="918"/>
    <cellStyle name="Millares 3 2 3" xfId="919"/>
    <cellStyle name="Millares 3 2 3 2" xfId="920"/>
    <cellStyle name="Millares 3 2 3 3" xfId="921"/>
    <cellStyle name="Millares 3 2 3 4" xfId="922"/>
    <cellStyle name="Millares 3 2 3 5" xfId="923"/>
    <cellStyle name="Millares 3 2 4" xfId="924"/>
    <cellStyle name="Millares 3 2 5" xfId="925"/>
    <cellStyle name="Millares 3 2 6" xfId="926"/>
    <cellStyle name="Millares 3 2 7" xfId="927"/>
    <cellStyle name="Millares 3 2 7 2" xfId="928"/>
    <cellStyle name="Millares 3 3" xfId="929"/>
    <cellStyle name="Millares 3 3 2" xfId="930"/>
    <cellStyle name="Millares 3 3 3" xfId="931"/>
    <cellStyle name="Millares 3 3 4" xfId="932"/>
    <cellStyle name="Millares 3 3 5" xfId="933"/>
    <cellStyle name="Millares 3 3 6" xfId="934"/>
    <cellStyle name="Millares 3 4" xfId="935"/>
    <cellStyle name="Millares 3 5" xfId="936"/>
    <cellStyle name="Millares 3 6" xfId="937"/>
    <cellStyle name="Millares 3 7" xfId="938"/>
    <cellStyle name="Millares 3 8" xfId="939"/>
    <cellStyle name="Millares 3 9" xfId="13"/>
    <cellStyle name="Millares 4" xfId="940"/>
    <cellStyle name="Millares 4 2" xfId="941"/>
    <cellStyle name="Millares 4 2 2" xfId="942"/>
    <cellStyle name="Millares 4 2 3" xfId="943"/>
    <cellStyle name="Millares 4 2 4" xfId="944"/>
    <cellStyle name="Millares 4 2 5" xfId="945"/>
    <cellStyle name="Millares 4 2 6" xfId="946"/>
    <cellStyle name="Millares 4 3" xfId="947"/>
    <cellStyle name="Millares 4 4" xfId="948"/>
    <cellStyle name="Millares 4 5" xfId="949"/>
    <cellStyle name="Millares 4 6" xfId="950"/>
    <cellStyle name="Millares 4 7" xfId="951"/>
    <cellStyle name="Millares 4 8" xfId="952"/>
    <cellStyle name="Millares 5" xfId="953"/>
    <cellStyle name="Millares 5 10" xfId="954"/>
    <cellStyle name="Millares 5 2" xfId="955"/>
    <cellStyle name="Millares 5 2 2" xfId="956"/>
    <cellStyle name="Millares 5 2 3" xfId="957"/>
    <cellStyle name="Millares 5 2 4" xfId="958"/>
    <cellStyle name="Millares 5 2 5" xfId="959"/>
    <cellStyle name="Millares 5 2 5 2" xfId="960"/>
    <cellStyle name="Millares 5 3" xfId="961"/>
    <cellStyle name="Millares 5 3 2" xfId="962"/>
    <cellStyle name="Millares 5 3 3" xfId="963"/>
    <cellStyle name="Millares 5 3 4" xfId="964"/>
    <cellStyle name="Millares 5 3 5" xfId="965"/>
    <cellStyle name="Millares 5 4" xfId="966"/>
    <cellStyle name="Millares 5 5" xfId="967"/>
    <cellStyle name="Millares 5 6" xfId="968"/>
    <cellStyle name="Millares 5 7" xfId="969"/>
    <cellStyle name="Millares 5 8" xfId="970"/>
    <cellStyle name="Millares 5 9" xfId="971"/>
    <cellStyle name="Millares 6" xfId="972"/>
    <cellStyle name="Millares 6 2" xfId="973"/>
    <cellStyle name="Millares 6 2 2" xfId="974"/>
    <cellStyle name="Millares 6 2 3" xfId="975"/>
    <cellStyle name="Millares 6 2 4" xfId="976"/>
    <cellStyle name="Millares 6 2 5" xfId="977"/>
    <cellStyle name="Millares 6 2 6" xfId="978"/>
    <cellStyle name="Millares 6 3" xfId="979"/>
    <cellStyle name="Millares 6 3 2" xfId="980"/>
    <cellStyle name="Millares 6 3 2 2" xfId="981"/>
    <cellStyle name="Millares 6 3 3" xfId="982"/>
    <cellStyle name="Millares 6 3 4" xfId="983"/>
    <cellStyle name="Millares 6 3 5" xfId="984"/>
    <cellStyle name="Millares 6 4" xfId="985"/>
    <cellStyle name="Millares 6 4 2" xfId="986"/>
    <cellStyle name="Millares 6 4 2 2" xfId="987"/>
    <cellStyle name="Millares 6 4 3" xfId="988"/>
    <cellStyle name="Millares 6 5" xfId="989"/>
    <cellStyle name="Millares 6 6" xfId="990"/>
    <cellStyle name="Millares 6 7" xfId="991"/>
    <cellStyle name="Millares 6 8" xfId="992"/>
    <cellStyle name="Millares 6 9" xfId="993"/>
    <cellStyle name="Millares 7" xfId="994"/>
    <cellStyle name="Millares 7 2" xfId="8"/>
    <cellStyle name="Millares 7 2 2" xfId="995"/>
    <cellStyle name="Millares 7 2 3" xfId="996"/>
    <cellStyle name="Millares 7 2 4" xfId="997"/>
    <cellStyle name="Millares 7 2 5" xfId="998"/>
    <cellStyle name="Millares 7 3" xfId="999"/>
    <cellStyle name="Millares 7 4" xfId="1000"/>
    <cellStyle name="Millares 7 5" xfId="1001"/>
    <cellStyle name="Millares 7 6" xfId="1002"/>
    <cellStyle name="Millares 7 7" xfId="1003"/>
    <cellStyle name="Millares 8" xfId="1004"/>
    <cellStyle name="Millares 8 2" xfId="1005"/>
    <cellStyle name="Millares 8 2 2" xfId="1006"/>
    <cellStyle name="Millares 8 2 3" xfId="1007"/>
    <cellStyle name="Millares 8 2 4" xfId="1008"/>
    <cellStyle name="Millares 8 2 5" xfId="1009"/>
    <cellStyle name="Millares 8 3" xfId="1010"/>
    <cellStyle name="Millares 8 4" xfId="1011"/>
    <cellStyle name="Millares 8 5" xfId="1012"/>
    <cellStyle name="Millares 8 6" xfId="1013"/>
    <cellStyle name="Millares 9" xfId="1014"/>
    <cellStyle name="Millares 9 2" xfId="1015"/>
    <cellStyle name="Millares 9 2 2" xfId="1016"/>
    <cellStyle name="Millares 9 2 3" xfId="1017"/>
    <cellStyle name="Millares 9 2 4" xfId="1018"/>
    <cellStyle name="Millares 9 2 5" xfId="1019"/>
    <cellStyle name="Millares 9 3" xfId="1020"/>
    <cellStyle name="Millares 9 4" xfId="1021"/>
    <cellStyle name="Millares 9 5" xfId="1022"/>
    <cellStyle name="Millares 9 6" xfId="1023"/>
    <cellStyle name="Millares 9 7" xfId="1024"/>
    <cellStyle name="Millares_Hoja1" xfId="12"/>
    <cellStyle name="Moneda" xfId="2" builtinId="4"/>
    <cellStyle name="Moneda 10" xfId="1025"/>
    <cellStyle name="Moneda 10 10" xfId="1026"/>
    <cellStyle name="Moneda 10 10 2" xfId="1027"/>
    <cellStyle name="Moneda 10 10 3" xfId="1028"/>
    <cellStyle name="Moneda 10 10 4" xfId="1029"/>
    <cellStyle name="Moneda 10 10 5" xfId="1030"/>
    <cellStyle name="Moneda 10 11" xfId="1031"/>
    <cellStyle name="Moneda 10 11 2" xfId="1032"/>
    <cellStyle name="Moneda 10 11 3" xfId="1033"/>
    <cellStyle name="Moneda 10 12" xfId="1034"/>
    <cellStyle name="Moneda 10 13" xfId="1035"/>
    <cellStyle name="Moneda 10 14" xfId="1036"/>
    <cellStyle name="Moneda 10 15" xfId="1037"/>
    <cellStyle name="Moneda 10 16" xfId="1038"/>
    <cellStyle name="Moneda 10 17" xfId="1039"/>
    <cellStyle name="Moneda 10 2" xfId="1040"/>
    <cellStyle name="Moneda 10 2 2" xfId="1041"/>
    <cellStyle name="Moneda 10 2 2 2" xfId="1042"/>
    <cellStyle name="Moneda 10 2 2 2 2" xfId="1043"/>
    <cellStyle name="Moneda 10 2 2 2 3" xfId="1044"/>
    <cellStyle name="Moneda 10 2 2 2 4" xfId="1045"/>
    <cellStyle name="Moneda 10 2 2 2 5" xfId="1046"/>
    <cellStyle name="Moneda 10 2 2 3" xfId="1047"/>
    <cellStyle name="Moneda 10 2 2 3 2" xfId="1048"/>
    <cellStyle name="Moneda 10 2 2 4" xfId="1049"/>
    <cellStyle name="Moneda 10 2 2 5" xfId="1050"/>
    <cellStyle name="Moneda 10 2 2 6" xfId="1051"/>
    <cellStyle name="Moneda 10 2 2 7" xfId="1052"/>
    <cellStyle name="Moneda 10 2 2 8" xfId="1053"/>
    <cellStyle name="Moneda 10 2 3" xfId="1054"/>
    <cellStyle name="Moneda 10 2 4" xfId="1055"/>
    <cellStyle name="Moneda 10 2 5" xfId="1056"/>
    <cellStyle name="Moneda 10 2 6" xfId="1057"/>
    <cellStyle name="Moneda 10 3" xfId="1058"/>
    <cellStyle name="Moneda 10 3 10" xfId="1059"/>
    <cellStyle name="Moneda 10 3 11" xfId="1060"/>
    <cellStyle name="Moneda 10 3 2" xfId="1061"/>
    <cellStyle name="Moneda 10 3 2 2" xfId="1062"/>
    <cellStyle name="Moneda 10 3 2 2 2" xfId="1063"/>
    <cellStyle name="Moneda 10 3 2 2 3" xfId="1064"/>
    <cellStyle name="Moneda 10 3 2 2 4" xfId="1065"/>
    <cellStyle name="Moneda 10 3 2 2 5" xfId="1066"/>
    <cellStyle name="Moneda 10 3 2 3" xfId="1067"/>
    <cellStyle name="Moneda 10 3 2 3 2" xfId="1068"/>
    <cellStyle name="Moneda 10 3 2 4" xfId="1069"/>
    <cellStyle name="Moneda 10 3 2 5" xfId="1070"/>
    <cellStyle name="Moneda 10 3 2 6" xfId="1071"/>
    <cellStyle name="Moneda 10 3 2 7" xfId="1072"/>
    <cellStyle name="Moneda 10 3 2 8" xfId="1073"/>
    <cellStyle name="Moneda 10 3 3" xfId="1074"/>
    <cellStyle name="Moneda 10 3 3 2" xfId="1075"/>
    <cellStyle name="Moneda 10 3 3 3" xfId="1076"/>
    <cellStyle name="Moneda 10 3 3 4" xfId="1077"/>
    <cellStyle name="Moneda 10 3 3 5" xfId="1078"/>
    <cellStyle name="Moneda 10 3 4" xfId="1079"/>
    <cellStyle name="Moneda 10 3 4 2" xfId="1080"/>
    <cellStyle name="Moneda 10 3 4 3" xfId="1081"/>
    <cellStyle name="Moneda 10 3 4 4" xfId="1082"/>
    <cellStyle name="Moneda 10 3 4 5" xfId="1083"/>
    <cellStyle name="Moneda 10 3 5" xfId="1084"/>
    <cellStyle name="Moneda 10 3 5 2" xfId="1085"/>
    <cellStyle name="Moneda 10 3 5 3" xfId="1086"/>
    <cellStyle name="Moneda 10 3 5 4" xfId="1087"/>
    <cellStyle name="Moneda 10 3 6" xfId="1088"/>
    <cellStyle name="Moneda 10 3 6 2" xfId="1089"/>
    <cellStyle name="Moneda 10 3 7" xfId="1090"/>
    <cellStyle name="Moneda 10 3 8" xfId="1091"/>
    <cellStyle name="Moneda 10 3 9" xfId="1092"/>
    <cellStyle name="Moneda 10 4" xfId="1093"/>
    <cellStyle name="Moneda 10 4 2" xfId="1094"/>
    <cellStyle name="Moneda 10 4 3" xfId="1095"/>
    <cellStyle name="Moneda 10 4 3 2" xfId="1096"/>
    <cellStyle name="Moneda 10 4 3 3" xfId="1097"/>
    <cellStyle name="Moneda 10 4 3 4" xfId="1098"/>
    <cellStyle name="Moneda 10 4 3 5" xfId="1099"/>
    <cellStyle name="Moneda 10 4 4" xfId="1100"/>
    <cellStyle name="Moneda 10 4 4 2" xfId="1101"/>
    <cellStyle name="Moneda 10 4 5" xfId="1102"/>
    <cellStyle name="Moneda 10 4 6" xfId="1103"/>
    <cellStyle name="Moneda 10 4 7" xfId="1104"/>
    <cellStyle name="Moneda 10 4 8" xfId="1105"/>
    <cellStyle name="Moneda 10 4 9" xfId="1106"/>
    <cellStyle name="Moneda 10 5" xfId="1107"/>
    <cellStyle name="Moneda 10 5 2" xfId="1108"/>
    <cellStyle name="Moneda 10 5 2 2" xfId="1109"/>
    <cellStyle name="Moneda 10 5 2 3" xfId="1110"/>
    <cellStyle name="Moneda 10 5 2 4" xfId="1111"/>
    <cellStyle name="Moneda 10 5 2 5" xfId="1112"/>
    <cellStyle name="Moneda 10 5 3" xfId="1113"/>
    <cellStyle name="Moneda 10 5 3 2" xfId="1114"/>
    <cellStyle name="Moneda 10 5 4" xfId="1115"/>
    <cellStyle name="Moneda 10 5 5" xfId="1116"/>
    <cellStyle name="Moneda 10 5 6" xfId="1117"/>
    <cellStyle name="Moneda 10 5 7" xfId="1118"/>
    <cellStyle name="Moneda 10 5 8" xfId="1119"/>
    <cellStyle name="Moneda 10 6" xfId="1120"/>
    <cellStyle name="Moneda 10 7" xfId="1121"/>
    <cellStyle name="Moneda 10 7 2" xfId="1122"/>
    <cellStyle name="Moneda 10 7 3" xfId="1123"/>
    <cellStyle name="Moneda 10 7 4" xfId="1124"/>
    <cellStyle name="Moneda 10 7 5" xfId="1125"/>
    <cellStyle name="Moneda 10 8" xfId="1126"/>
    <cellStyle name="Moneda 10 8 2" xfId="1127"/>
    <cellStyle name="Moneda 10 8 3" xfId="1128"/>
    <cellStyle name="Moneda 10 8 4" xfId="1129"/>
    <cellStyle name="Moneda 10 8 5" xfId="1130"/>
    <cellStyle name="Moneda 10 9" xfId="1131"/>
    <cellStyle name="Moneda 11" xfId="1132"/>
    <cellStyle name="Moneda 11 2" xfId="1133"/>
    <cellStyle name="Moneda 11 2 2" xfId="1134"/>
    <cellStyle name="Moneda 11 3" xfId="1135"/>
    <cellStyle name="Moneda 11 4" xfId="1136"/>
    <cellStyle name="Moneda 11 5" xfId="1137"/>
    <cellStyle name="Moneda 12" xfId="1138"/>
    <cellStyle name="Moneda 12 2" xfId="1139"/>
    <cellStyle name="Moneda 12 3" xfId="1140"/>
    <cellStyle name="Moneda 13" xfId="1141"/>
    <cellStyle name="Moneda 13 2" xfId="1142"/>
    <cellStyle name="Moneda 13 3" xfId="1143"/>
    <cellStyle name="Moneda 14" xfId="1144"/>
    <cellStyle name="Moneda 15" xfId="6"/>
    <cellStyle name="Moneda 2" xfId="1145"/>
    <cellStyle name="Moneda 2 10" xfId="1146"/>
    <cellStyle name="Moneda 2 11" xfId="1147"/>
    <cellStyle name="Moneda 2 2" xfId="7"/>
    <cellStyle name="Moneda 2 2 10" xfId="1148"/>
    <cellStyle name="Moneda 2 2 2" xfId="1149"/>
    <cellStyle name="Moneda 2 2 2 2" xfId="1150"/>
    <cellStyle name="Moneda 2 2 2 2 2" xfId="1151"/>
    <cellStyle name="Moneda 2 2 2 2 3" xfId="1152"/>
    <cellStyle name="Moneda 2 2 2 2 4" xfId="1153"/>
    <cellStyle name="Moneda 2 2 2 2 5" xfId="1154"/>
    <cellStyle name="Moneda 2 2 2 3" xfId="1155"/>
    <cellStyle name="Moneda 2 2 2 3 2" xfId="1156"/>
    <cellStyle name="Moneda 2 2 2 3 3" xfId="1157"/>
    <cellStyle name="Moneda 2 2 2 3 4" xfId="1158"/>
    <cellStyle name="Moneda 2 2 2 3 5" xfId="1159"/>
    <cellStyle name="Moneda 2 2 2 4" xfId="1160"/>
    <cellStyle name="Moneda 2 2 2 5" xfId="1161"/>
    <cellStyle name="Moneda 2 2 2 6" xfId="1162"/>
    <cellStyle name="Moneda 2 2 2 7" xfId="1163"/>
    <cellStyle name="Moneda 2 2 3" xfId="14"/>
    <cellStyle name="Moneda 2 2 3 2" xfId="1164"/>
    <cellStyle name="Moneda 2 2 3 2 2" xfId="1165"/>
    <cellStyle name="Moneda 2 2 3 2 3" xfId="1166"/>
    <cellStyle name="Moneda 2 2 3 2 4" xfId="1167"/>
    <cellStyle name="Moneda 2 2 3 3" xfId="1168"/>
    <cellStyle name="Moneda 2 2 3 4" xfId="1169"/>
    <cellStyle name="Moneda 2 2 3 5" xfId="1170"/>
    <cellStyle name="Moneda 2 2 3 6" xfId="1171"/>
    <cellStyle name="Moneda 2 2 4" xfId="1172"/>
    <cellStyle name="Moneda 2 2 4 2" xfId="1173"/>
    <cellStyle name="Moneda 2 2 4 3" xfId="1174"/>
    <cellStyle name="Moneda 2 2 4 4" xfId="1175"/>
    <cellStyle name="Moneda 2 2 4 5" xfId="1176"/>
    <cellStyle name="Moneda 2 2 5" xfId="1177"/>
    <cellStyle name="Moneda 2 2 5 2" xfId="1178"/>
    <cellStyle name="Moneda 2 2 5 3" xfId="1179"/>
    <cellStyle name="Moneda 2 2 5 4" xfId="1180"/>
    <cellStyle name="Moneda 2 2 5 5" xfId="1181"/>
    <cellStyle name="Moneda 2 2 6" xfId="1182"/>
    <cellStyle name="Moneda 2 2 7" xfId="1183"/>
    <cellStyle name="Moneda 2 2 8" xfId="1184"/>
    <cellStyle name="Moneda 2 2 9" xfId="1185"/>
    <cellStyle name="Moneda 2 3" xfId="1186"/>
    <cellStyle name="Moneda 2 3 2" xfId="1187"/>
    <cellStyle name="Moneda 2 3 2 2" xfId="1188"/>
    <cellStyle name="Moneda 2 3 2 3" xfId="1189"/>
    <cellStyle name="Moneda 2 3 2 4" xfId="1190"/>
    <cellStyle name="Moneda 2 3 2 5" xfId="1191"/>
    <cellStyle name="Moneda 2 3 2 5 2" xfId="1192"/>
    <cellStyle name="Moneda 2 3 3" xfId="1193"/>
    <cellStyle name="Moneda 2 3 3 2" xfId="1194"/>
    <cellStyle name="Moneda 2 3 3 3" xfId="1195"/>
    <cellStyle name="Moneda 2 3 3 4" xfId="1196"/>
    <cellStyle name="Moneda 2 3 3 5" xfId="1197"/>
    <cellStyle name="Moneda 2 3 4" xfId="1198"/>
    <cellStyle name="Moneda 2 3 5" xfId="1199"/>
    <cellStyle name="Moneda 2 3 6" xfId="1200"/>
    <cellStyle name="Moneda 2 3 7" xfId="1201"/>
    <cellStyle name="Moneda 2 3 8" xfId="1202"/>
    <cellStyle name="Moneda 2 4" xfId="1203"/>
    <cellStyle name="Moneda 2 4 2" xfId="1204"/>
    <cellStyle name="Moneda 2 4 2 2" xfId="1205"/>
    <cellStyle name="Moneda 2 4 2 3" xfId="1206"/>
    <cellStyle name="Moneda 2 4 2 4" xfId="1207"/>
    <cellStyle name="Moneda 2 4 2 5" xfId="1208"/>
    <cellStyle name="Moneda 2 4 3" xfId="1209"/>
    <cellStyle name="Moneda 2 4 3 2" xfId="1210"/>
    <cellStyle name="Moneda 2 4 3 2 2" xfId="1211"/>
    <cellStyle name="Moneda 2 4 3 3" xfId="1212"/>
    <cellStyle name="Moneda 2 4 4" xfId="1213"/>
    <cellStyle name="Moneda 2 4 5" xfId="1214"/>
    <cellStyle name="Moneda 2 4 6" xfId="1215"/>
    <cellStyle name="Moneda 2 4 7" xfId="1216"/>
    <cellStyle name="Moneda 2 4 8" xfId="1217"/>
    <cellStyle name="Moneda 2 5" xfId="1218"/>
    <cellStyle name="Moneda 2 5 2" xfId="1219"/>
    <cellStyle name="Moneda 2 5 2 2" xfId="1220"/>
    <cellStyle name="Moneda 2 5 2 3" xfId="1221"/>
    <cellStyle name="Moneda 2 5 2 4" xfId="1222"/>
    <cellStyle name="Moneda 2 5 2 5" xfId="1223"/>
    <cellStyle name="Moneda 2 5 3" xfId="1224"/>
    <cellStyle name="Moneda 2 5 4" xfId="1225"/>
    <cellStyle name="Moneda 2 5 5" xfId="1226"/>
    <cellStyle name="Moneda 2 5 6" xfId="1227"/>
    <cellStyle name="Moneda 2 5 7" xfId="1228"/>
    <cellStyle name="Moneda 2 6" xfId="1229"/>
    <cellStyle name="Moneda 2 6 2" xfId="1230"/>
    <cellStyle name="Moneda 2 6 2 2" xfId="1231"/>
    <cellStyle name="Moneda 2 6 2 3" xfId="1232"/>
    <cellStyle name="Moneda 2 6 2 4" xfId="1233"/>
    <cellStyle name="Moneda 2 6 2 5" xfId="1234"/>
    <cellStyle name="Moneda 2 6 2 6" xfId="1235"/>
    <cellStyle name="Moneda 2 6 3" xfId="1236"/>
    <cellStyle name="Moneda 2 6 4" xfId="1237"/>
    <cellStyle name="Moneda 2 6 5" xfId="1238"/>
    <cellStyle name="Moneda 2 6 6" xfId="1239"/>
    <cellStyle name="Moneda 2 6 7" xfId="1240"/>
    <cellStyle name="Moneda 2 7" xfId="1241"/>
    <cellStyle name="Moneda 2 8" xfId="1242"/>
    <cellStyle name="Moneda 2 8 2" xfId="1243"/>
    <cellStyle name="Moneda 2 8 3" xfId="1244"/>
    <cellStyle name="Moneda 2 8 4" xfId="1245"/>
    <cellStyle name="Moneda 2 8 5" xfId="1246"/>
    <cellStyle name="Moneda 2 8 6" xfId="1247"/>
    <cellStyle name="Moneda 2 9" xfId="1248"/>
    <cellStyle name="Moneda 3" xfId="1249"/>
    <cellStyle name="Moneda 3 2" xfId="1250"/>
    <cellStyle name="Moneda 3 2 10" xfId="1251"/>
    <cellStyle name="Moneda 3 2 11" xfId="1252"/>
    <cellStyle name="Moneda 3 2 2" xfId="1253"/>
    <cellStyle name="Moneda 3 2 2 2" xfId="1254"/>
    <cellStyle name="Moneda 3 2 2 2 2" xfId="1255"/>
    <cellStyle name="Moneda 3 2 2 2 3" xfId="1256"/>
    <cellStyle name="Moneda 3 2 2 2 4" xfId="1257"/>
    <cellStyle name="Moneda 3 2 2 2 5" xfId="1258"/>
    <cellStyle name="Moneda 3 2 2 3" xfId="1259"/>
    <cellStyle name="Moneda 3 2 2 3 2" xfId="1260"/>
    <cellStyle name="Moneda 3 2 2 3 3" xfId="1261"/>
    <cellStyle name="Moneda 3 2 2 3 4" xfId="1262"/>
    <cellStyle name="Moneda 3 2 2 3 5" xfId="1263"/>
    <cellStyle name="Moneda 3 2 2 4" xfId="1264"/>
    <cellStyle name="Moneda 3 2 2 5" xfId="1265"/>
    <cellStyle name="Moneda 3 2 2 6" xfId="1266"/>
    <cellStyle name="Moneda 3 2 2 7" xfId="1267"/>
    <cellStyle name="Moneda 3 2 3" xfId="1268"/>
    <cellStyle name="Moneda 3 2 3 2" xfId="1269"/>
    <cellStyle name="Moneda 3 2 3 3" xfId="1270"/>
    <cellStyle name="Moneda 3 2 3 4" xfId="1271"/>
    <cellStyle name="Moneda 3 2 3 5" xfId="1272"/>
    <cellStyle name="Moneda 3 2 3 5 2" xfId="1273"/>
    <cellStyle name="Moneda 3 2 4" xfId="1274"/>
    <cellStyle name="Moneda 3 2 4 2" xfId="1275"/>
    <cellStyle name="Moneda 3 2 4 3" xfId="1276"/>
    <cellStyle name="Moneda 3 2 4 4" xfId="1277"/>
    <cellStyle name="Moneda 3 2 4 5" xfId="1278"/>
    <cellStyle name="Moneda 3 2 5" xfId="1279"/>
    <cellStyle name="Moneda 3 2 5 2" xfId="1280"/>
    <cellStyle name="Moneda 3 2 5 3" xfId="1281"/>
    <cellStyle name="Moneda 3 2 5 4" xfId="1282"/>
    <cellStyle name="Moneda 3 2 5 5" xfId="1283"/>
    <cellStyle name="Moneda 3 2 6" xfId="1284"/>
    <cellStyle name="Moneda 3 2 7" xfId="1285"/>
    <cellStyle name="Moneda 3 2 8" xfId="1286"/>
    <cellStyle name="Moneda 3 2 9" xfId="1287"/>
    <cellStyle name="Moneda 3 2 9 2" xfId="1288"/>
    <cellStyle name="Moneda 3 3" xfId="1289"/>
    <cellStyle name="Moneda 3 3 2" xfId="1290"/>
    <cellStyle name="Moneda 3 3 3" xfId="1291"/>
    <cellStyle name="Moneda 3 4" xfId="1292"/>
    <cellStyle name="Moneda 3 5" xfId="1293"/>
    <cellStyle name="Moneda 3 6" xfId="1294"/>
    <cellStyle name="Moneda 3 7" xfId="1295"/>
    <cellStyle name="Moneda 3 8" xfId="1296"/>
    <cellStyle name="Moneda 3 9" xfId="1297"/>
    <cellStyle name="Moneda 4" xfId="1298"/>
    <cellStyle name="Moneda 4 10" xfId="1299"/>
    <cellStyle name="Moneda 4 11" xfId="1300"/>
    <cellStyle name="Moneda 4 12" xfId="1301"/>
    <cellStyle name="Moneda 4 2" xfId="1302"/>
    <cellStyle name="Moneda 4 2 2" xfId="1303"/>
    <cellStyle name="Moneda 4 2 2 2" xfId="1304"/>
    <cellStyle name="Moneda 4 2 2 3" xfId="1305"/>
    <cellStyle name="Moneda 4 2 2 4" xfId="1306"/>
    <cellStyle name="Moneda 4 2 2 5" xfId="1307"/>
    <cellStyle name="Moneda 4 2 3" xfId="1308"/>
    <cellStyle name="Moneda 4 2 3 2" xfId="1309"/>
    <cellStyle name="Moneda 4 2 3 3" xfId="1310"/>
    <cellStyle name="Moneda 4 2 3 4" xfId="1311"/>
    <cellStyle name="Moneda 4 2 3 5" xfId="1312"/>
    <cellStyle name="Moneda 4 2 4" xfId="1313"/>
    <cellStyle name="Moneda 4 2 4 2" xfId="1314"/>
    <cellStyle name="Moneda 4 2 4 3" xfId="1315"/>
    <cellStyle name="Moneda 4 2 5" xfId="1316"/>
    <cellStyle name="Moneda 4 2 6" xfId="1317"/>
    <cellStyle name="Moneda 4 2 7" xfId="1318"/>
    <cellStyle name="Moneda 4 3" xfId="1319"/>
    <cellStyle name="Moneda 4 3 2" xfId="1320"/>
    <cellStyle name="Moneda 4 3 3" xfId="1321"/>
    <cellStyle name="Moneda 4 3 4" xfId="1322"/>
    <cellStyle name="Moneda 4 3 5" xfId="1323"/>
    <cellStyle name="Moneda 4 4" xfId="1324"/>
    <cellStyle name="Moneda 4 4 2" xfId="1325"/>
    <cellStyle name="Moneda 4 4 3" xfId="1326"/>
    <cellStyle name="Moneda 4 4 4" xfId="1327"/>
    <cellStyle name="Moneda 4 4 5" xfId="1328"/>
    <cellStyle name="Moneda 4 5" xfId="1329"/>
    <cellStyle name="Moneda 4 5 2" xfId="1330"/>
    <cellStyle name="Moneda 4 5 3" xfId="1331"/>
    <cellStyle name="Moneda 4 5 4" xfId="1332"/>
    <cellStyle name="Moneda 4 5 5" xfId="1333"/>
    <cellStyle name="Moneda 4 6" xfId="1334"/>
    <cellStyle name="Moneda 4 6 2" xfId="1335"/>
    <cellStyle name="Moneda 4 6 3" xfId="1336"/>
    <cellStyle name="Moneda 4 6 4" xfId="1337"/>
    <cellStyle name="Moneda 4 6 5" xfId="1338"/>
    <cellStyle name="Moneda 4 7" xfId="1339"/>
    <cellStyle name="Moneda 4 8" xfId="1340"/>
    <cellStyle name="Moneda 4 9" xfId="1341"/>
    <cellStyle name="Moneda 5" xfId="1342"/>
    <cellStyle name="Moneda 5 10" xfId="1343"/>
    <cellStyle name="Moneda 5 2" xfId="1344"/>
    <cellStyle name="Moneda 5 2 2" xfId="1345"/>
    <cellStyle name="Moneda 5 2 3" xfId="1346"/>
    <cellStyle name="Moneda 5 2 4" xfId="1347"/>
    <cellStyle name="Moneda 5 2 5" xfId="1348"/>
    <cellStyle name="Moneda 5 2 5 2" xfId="1349"/>
    <cellStyle name="Moneda 5 3" xfId="1350"/>
    <cellStyle name="Moneda 5 3 2" xfId="1351"/>
    <cellStyle name="Moneda 5 3 3" xfId="1352"/>
    <cellStyle name="Moneda 5 3 4" xfId="1353"/>
    <cellStyle name="Moneda 5 3 5" xfId="1354"/>
    <cellStyle name="Moneda 5 4" xfId="1355"/>
    <cellStyle name="Moneda 5 5" xfId="1356"/>
    <cellStyle name="Moneda 5 5 2" xfId="1357"/>
    <cellStyle name="Moneda 5 6" xfId="1358"/>
    <cellStyle name="Moneda 5 7" xfId="1359"/>
    <cellStyle name="Moneda 5 8" xfId="1360"/>
    <cellStyle name="Moneda 5 9" xfId="1361"/>
    <cellStyle name="Moneda 6" xfId="1362"/>
    <cellStyle name="Moneda 6 2" xfId="1363"/>
    <cellStyle name="Moneda 6 2 2" xfId="1364"/>
    <cellStyle name="Moneda 6 2 3" xfId="1365"/>
    <cellStyle name="Moneda 6 2 4" xfId="1366"/>
    <cellStyle name="Moneda 6 2 5" xfId="1367"/>
    <cellStyle name="Moneda 6 2 5 2" xfId="1368"/>
    <cellStyle name="Moneda 6 3" xfId="1369"/>
    <cellStyle name="Moneda 6 3 2" xfId="1370"/>
    <cellStyle name="Moneda 6 3 3" xfId="1371"/>
    <cellStyle name="Moneda 6 3 4" xfId="1372"/>
    <cellStyle name="Moneda 6 3 5" xfId="1373"/>
    <cellStyle name="Moneda 6 4" xfId="1374"/>
    <cellStyle name="Moneda 6 4 2" xfId="1375"/>
    <cellStyle name="Moneda 6 4 3" xfId="1376"/>
    <cellStyle name="Moneda 6 5" xfId="1377"/>
    <cellStyle name="Moneda 6 6" xfId="1378"/>
    <cellStyle name="Moneda 6 7" xfId="1379"/>
    <cellStyle name="Moneda 6 8" xfId="1380"/>
    <cellStyle name="Moneda 6 8 2" xfId="1381"/>
    <cellStyle name="Moneda 6 9" xfId="1382"/>
    <cellStyle name="Moneda 7" xfId="1383"/>
    <cellStyle name="Moneda 7 2" xfId="1384"/>
    <cellStyle name="Moneda 7 2 2" xfId="1385"/>
    <cellStyle name="Moneda 7 2 3" xfId="1386"/>
    <cellStyle name="Moneda 7 2 4" xfId="1387"/>
    <cellStyle name="Moneda 7 2 5" xfId="1388"/>
    <cellStyle name="Moneda 7 3" xfId="1389"/>
    <cellStyle name="Moneda 7 4" xfId="1390"/>
    <cellStyle name="Moneda 7 5" xfId="1391"/>
    <cellStyle name="Moneda 7 6" xfId="1392"/>
    <cellStyle name="Moneda 7 7" xfId="1393"/>
    <cellStyle name="Moneda 8" xfId="1394"/>
    <cellStyle name="Moneda 8 2" xfId="1395"/>
    <cellStyle name="Moneda 8 2 2" xfId="1396"/>
    <cellStyle name="Moneda 8 2 3" xfId="1397"/>
    <cellStyle name="Moneda 8 2 4" xfId="1398"/>
    <cellStyle name="Moneda 8 2 5" xfId="1399"/>
    <cellStyle name="Moneda 8 3" xfId="1400"/>
    <cellStyle name="Moneda 8 4" xfId="1401"/>
    <cellStyle name="Moneda 8 5" xfId="1402"/>
    <cellStyle name="Moneda 8 6" xfId="1403"/>
    <cellStyle name="Moneda 9" xfId="1404"/>
    <cellStyle name="Moneda 9 2" xfId="1405"/>
    <cellStyle name="Moneda 9 3" xfId="1406"/>
    <cellStyle name="Moneda 9 4" xfId="1407"/>
    <cellStyle name="Moneda 9 5" xfId="1408"/>
    <cellStyle name="Neutral 2" xfId="1409"/>
    <cellStyle name="Neutral 2 2" xfId="1410"/>
    <cellStyle name="Neutral 2 3" xfId="1411"/>
    <cellStyle name="Neutral 2 4" xfId="1412"/>
    <cellStyle name="Neutral 2 5" xfId="1413"/>
    <cellStyle name="Neutral 3" xfId="1414"/>
    <cellStyle name="Normal" xfId="0" builtinId="0"/>
    <cellStyle name="Normal 10" xfId="1415"/>
    <cellStyle name="Normal 10 2" xfId="11"/>
    <cellStyle name="Normal 10 3" xfId="1416"/>
    <cellStyle name="Normal 11" xfId="1417"/>
    <cellStyle name="Normal 12" xfId="1418"/>
    <cellStyle name="Normal 13" xfId="1419"/>
    <cellStyle name="Normal 14" xfId="5"/>
    <cellStyle name="Normal 2" xfId="1420"/>
    <cellStyle name="Normal 2 10" xfId="1421"/>
    <cellStyle name="Normal 2 2" xfId="1422"/>
    <cellStyle name="Normal 2 2 2" xfId="10"/>
    <cellStyle name="Normal 2 2 3" xfId="1423"/>
    <cellStyle name="Normal 2 2 4" xfId="1424"/>
    <cellStyle name="Normal 2 2 5" xfId="1425"/>
    <cellStyle name="Normal 2 2 6" xfId="1426"/>
    <cellStyle name="Normal 2 3" xfId="1427"/>
    <cellStyle name="Normal 2 3 2" xfId="1428"/>
    <cellStyle name="Normal 2 3 3" xfId="1429"/>
    <cellStyle name="Normal 2 3 4" xfId="1430"/>
    <cellStyle name="Normal 2 3 5" xfId="1431"/>
    <cellStyle name="Normal 2 3 6" xfId="1432"/>
    <cellStyle name="Normal 2 4" xfId="1433"/>
    <cellStyle name="Normal 2 4 2" xfId="1434"/>
    <cellStyle name="Normal 2 4 3" xfId="1435"/>
    <cellStyle name="Normal 2 4 4" xfId="1436"/>
    <cellStyle name="Normal 2 4 5" xfId="1437"/>
    <cellStyle name="Normal 2 5" xfId="1438"/>
    <cellStyle name="Normal 2 5 2" xfId="1439"/>
    <cellStyle name="Normal 2 5 3" xfId="1440"/>
    <cellStyle name="Normal 2 5 4" xfId="1441"/>
    <cellStyle name="Normal 2 5 5" xfId="1442"/>
    <cellStyle name="Normal 2 5 6" xfId="1443"/>
    <cellStyle name="Normal 2 6" xfId="1444"/>
    <cellStyle name="Normal 2 7" xfId="1445"/>
    <cellStyle name="Normal 2 8" xfId="1446"/>
    <cellStyle name="Normal 2 9" xfId="1447"/>
    <cellStyle name="Normal 3" xfId="1448"/>
    <cellStyle name="Normal 3 2" xfId="1449"/>
    <cellStyle name="Normal 3 2 2" xfId="1450"/>
    <cellStyle name="Normal 3 2 3" xfId="1451"/>
    <cellStyle name="Normal 3 2 4" xfId="1452"/>
    <cellStyle name="Normal 3 2 5" xfId="1453"/>
    <cellStyle name="Normal 3 2 5 2" xfId="1454"/>
    <cellStyle name="Normal 3 2 6" xfId="1455"/>
    <cellStyle name="Normal 3 2 7" xfId="1456"/>
    <cellStyle name="Normal 3 2 8" xfId="1457"/>
    <cellStyle name="Normal 3 3" xfId="1458"/>
    <cellStyle name="Normal 3 3 2" xfId="1459"/>
    <cellStyle name="Normal 3 3 3" xfId="1460"/>
    <cellStyle name="Normal 3 3 4" xfId="1461"/>
    <cellStyle name="Normal 3 3 5" xfId="1462"/>
    <cellStyle name="Normal 3 4" xfId="1463"/>
    <cellStyle name="Normal 3 5" xfId="1464"/>
    <cellStyle name="Normal 3 6" xfId="1465"/>
    <cellStyle name="Normal 3 7" xfId="1466"/>
    <cellStyle name="Normal 4" xfId="1467"/>
    <cellStyle name="Normal 4 2" xfId="4"/>
    <cellStyle name="Normal 4 2 2" xfId="1468"/>
    <cellStyle name="Normal 4 2 2 2" xfId="1469"/>
    <cellStyle name="Normal 4 2 2 2 2" xfId="1470"/>
    <cellStyle name="Normal 4 2 2 2 3" xfId="1471"/>
    <cellStyle name="Normal 4 2 2 2 4" xfId="1472"/>
    <cellStyle name="Normal 4 2 2 2 5" xfId="1473"/>
    <cellStyle name="Normal 4 2 2 3" xfId="1474"/>
    <cellStyle name="Normal 4 2 2 4" xfId="1475"/>
    <cellStyle name="Normal 4 2 2 5" xfId="1476"/>
    <cellStyle name="Normal 4 2 2 6" xfId="1477"/>
    <cellStyle name="Normal 4 2 2 7" xfId="1478"/>
    <cellStyle name="Normal 4 2 3" xfId="1479"/>
    <cellStyle name="Normal 4 3" xfId="1480"/>
    <cellStyle name="Normal 4 3 2" xfId="1481"/>
    <cellStyle name="Normal 4 3 2 2" xfId="1482"/>
    <cellStyle name="Normal 4 3 3" xfId="1483"/>
    <cellStyle name="Normal 4 3 3 2" xfId="1484"/>
    <cellStyle name="Normal 4 3 3 2 2" xfId="1485"/>
    <cellStyle name="Normal 4 3 3 2 3" xfId="1486"/>
    <cellStyle name="Normal 4 3 3 2 4" xfId="1487"/>
    <cellStyle name="Normal 4 3 3 2 5" xfId="1488"/>
    <cellStyle name="Normal 4 3 3 3" xfId="1489"/>
    <cellStyle name="Normal 4 3 3 3 2" xfId="1490"/>
    <cellStyle name="Normal 4 3 3 4" xfId="1491"/>
    <cellStyle name="Normal 4 3 3 5" xfId="1492"/>
    <cellStyle name="Normal 4 3 3 6" xfId="1493"/>
    <cellStyle name="Normal 4 3 3 7" xfId="1494"/>
    <cellStyle name="Normal 4 3 3 8" xfId="1495"/>
    <cellStyle name="Normal 4 4" xfId="1496"/>
    <cellStyle name="Normal 4 5" xfId="1497"/>
    <cellStyle name="Normal 4 6" xfId="1498"/>
    <cellStyle name="Normal 4 6 2" xfId="1499"/>
    <cellStyle name="Normal 4 6 2 2" xfId="1500"/>
    <cellStyle name="Normal 4 6 2 3" xfId="1501"/>
    <cellStyle name="Normal 4 6 2 4" xfId="1502"/>
    <cellStyle name="Normal 4 6 2 5" xfId="1503"/>
    <cellStyle name="Normal 4 6 3" xfId="1504"/>
    <cellStyle name="Normal 4 6 4" xfId="1505"/>
    <cellStyle name="Normal 4 6 5" xfId="1506"/>
    <cellStyle name="Normal 4 6 6" xfId="1507"/>
    <cellStyle name="Normal 4 7" xfId="1508"/>
    <cellStyle name="Normal 4 8" xfId="1509"/>
    <cellStyle name="Normal 5" xfId="1510"/>
    <cellStyle name="Normal 5 2" xfId="1511"/>
    <cellStyle name="Normal 5 2 2" xfId="1512"/>
    <cellStyle name="Normal 5 2 3" xfId="1513"/>
    <cellStyle name="Normal 5 2 4" xfId="1514"/>
    <cellStyle name="Normal 5 2 5" xfId="1515"/>
    <cellStyle name="Normal 5 2 5 2" xfId="1516"/>
    <cellStyle name="Normal 5 2 6" xfId="1517"/>
    <cellStyle name="Normal 5 3" xfId="1518"/>
    <cellStyle name="Normal 5 4" xfId="1519"/>
    <cellStyle name="Normal 5 4 2" xfId="1520"/>
    <cellStyle name="Normal 5 4 3" xfId="1521"/>
    <cellStyle name="Normal 5 5" xfId="1522"/>
    <cellStyle name="Normal 5 6" xfId="1523"/>
    <cellStyle name="Normal 5 7" xfId="1524"/>
    <cellStyle name="Normal 5 8" xfId="1525"/>
    <cellStyle name="Normal 5 9" xfId="1526"/>
    <cellStyle name="Normal 6" xfId="1527"/>
    <cellStyle name="Normal 6 10" xfId="1528"/>
    <cellStyle name="Normal 6 10 2" xfId="1529"/>
    <cellStyle name="Normal 6 10 3" xfId="1530"/>
    <cellStyle name="Normal 6 10 4" xfId="1531"/>
    <cellStyle name="Normal 6 10 5" xfId="1532"/>
    <cellStyle name="Normal 6 11" xfId="1533"/>
    <cellStyle name="Normal 6 11 2" xfId="1534"/>
    <cellStyle name="Normal 6 11 3" xfId="1535"/>
    <cellStyle name="Normal 6 12" xfId="1536"/>
    <cellStyle name="Normal 6 13" xfId="1537"/>
    <cellStyle name="Normal 6 14" xfId="1538"/>
    <cellStyle name="Normal 6 15" xfId="1539"/>
    <cellStyle name="Normal 6 16" xfId="1540"/>
    <cellStyle name="Normal 6 17" xfId="1541"/>
    <cellStyle name="Normal 6 2" xfId="1542"/>
    <cellStyle name="Normal 6 2 2" xfId="1543"/>
    <cellStyle name="Normal 6 2 2 2" xfId="1544"/>
    <cellStyle name="Normal 6 2 2 2 2" xfId="1545"/>
    <cellStyle name="Normal 6 2 2 2 3" xfId="1546"/>
    <cellStyle name="Normal 6 2 2 2 4" xfId="1547"/>
    <cellStyle name="Normal 6 2 2 2 5" xfId="1548"/>
    <cellStyle name="Normal 6 2 2 3" xfId="1549"/>
    <cellStyle name="Normal 6 2 2 3 2" xfId="1550"/>
    <cellStyle name="Normal 6 2 2 4" xfId="1551"/>
    <cellStyle name="Normal 6 2 2 5" xfId="1552"/>
    <cellStyle name="Normal 6 2 2 6" xfId="1553"/>
    <cellStyle name="Normal 6 2 2 7" xfId="1554"/>
    <cellStyle name="Normal 6 2 2 8" xfId="1555"/>
    <cellStyle name="Normal 6 2 3" xfId="1556"/>
    <cellStyle name="Normal 6 2 4" xfId="1557"/>
    <cellStyle name="Normal 6 2 5" xfId="1558"/>
    <cellStyle name="Normal 6 2 6" xfId="1559"/>
    <cellStyle name="Normal 6 3" xfId="1560"/>
    <cellStyle name="Normal 6 3 10" xfId="1561"/>
    <cellStyle name="Normal 6 3 11" xfId="1562"/>
    <cellStyle name="Normal 6 3 2" xfId="1563"/>
    <cellStyle name="Normal 6 3 2 2" xfId="1564"/>
    <cellStyle name="Normal 6 3 2 2 2" xfId="1565"/>
    <cellStyle name="Normal 6 3 2 2 3" xfId="1566"/>
    <cellStyle name="Normal 6 3 2 2 4" xfId="1567"/>
    <cellStyle name="Normal 6 3 2 2 5" xfId="1568"/>
    <cellStyle name="Normal 6 3 2 3" xfId="1569"/>
    <cellStyle name="Normal 6 3 2 3 2" xfId="1570"/>
    <cellStyle name="Normal 6 3 2 4" xfId="1571"/>
    <cellStyle name="Normal 6 3 2 5" xfId="1572"/>
    <cellStyle name="Normal 6 3 2 6" xfId="1573"/>
    <cellStyle name="Normal 6 3 2 7" xfId="1574"/>
    <cellStyle name="Normal 6 3 2 8" xfId="1575"/>
    <cellStyle name="Normal 6 3 3" xfId="1576"/>
    <cellStyle name="Normal 6 3 3 2" xfId="1577"/>
    <cellStyle name="Normal 6 3 3 3" xfId="1578"/>
    <cellStyle name="Normal 6 3 3 4" xfId="1579"/>
    <cellStyle name="Normal 6 3 3 5" xfId="1580"/>
    <cellStyle name="Normal 6 3 4" xfId="1581"/>
    <cellStyle name="Normal 6 3 4 2" xfId="1582"/>
    <cellStyle name="Normal 6 3 4 3" xfId="1583"/>
    <cellStyle name="Normal 6 3 4 4" xfId="1584"/>
    <cellStyle name="Normal 6 3 4 5" xfId="1585"/>
    <cellStyle name="Normal 6 3 5" xfId="1586"/>
    <cellStyle name="Normal 6 3 5 2" xfId="1587"/>
    <cellStyle name="Normal 6 3 5 3" xfId="1588"/>
    <cellStyle name="Normal 6 3 5 4" xfId="1589"/>
    <cellStyle name="Normal 6 3 6" xfId="1590"/>
    <cellStyle name="Normal 6 3 6 2" xfId="1591"/>
    <cellStyle name="Normal 6 3 7" xfId="1592"/>
    <cellStyle name="Normal 6 3 8" xfId="1593"/>
    <cellStyle name="Normal 6 3 9" xfId="1594"/>
    <cellStyle name="Normal 6 4" xfId="1595"/>
    <cellStyle name="Normal 6 4 2" xfId="1596"/>
    <cellStyle name="Normal 6 4 3" xfId="1597"/>
    <cellStyle name="Normal 6 4 3 2" xfId="1598"/>
    <cellStyle name="Normal 6 4 3 3" xfId="1599"/>
    <cellStyle name="Normal 6 4 3 4" xfId="1600"/>
    <cellStyle name="Normal 6 4 3 5" xfId="1601"/>
    <cellStyle name="Normal 6 4 4" xfId="1602"/>
    <cellStyle name="Normal 6 4 4 2" xfId="1603"/>
    <cellStyle name="Normal 6 4 5" xfId="1604"/>
    <cellStyle name="Normal 6 4 6" xfId="1605"/>
    <cellStyle name="Normal 6 4 7" xfId="1606"/>
    <cellStyle name="Normal 6 4 8" xfId="1607"/>
    <cellStyle name="Normal 6 4 9" xfId="1608"/>
    <cellStyle name="Normal 6 5" xfId="1609"/>
    <cellStyle name="Normal 6 5 2" xfId="1610"/>
    <cellStyle name="Normal 6 5 2 2" xfId="1611"/>
    <cellStyle name="Normal 6 5 2 3" xfId="1612"/>
    <cellStyle name="Normal 6 5 2 4" xfId="1613"/>
    <cellStyle name="Normal 6 5 2 5" xfId="1614"/>
    <cellStyle name="Normal 6 5 3" xfId="1615"/>
    <cellStyle name="Normal 6 5 3 2" xfId="1616"/>
    <cellStyle name="Normal 6 5 4" xfId="1617"/>
    <cellStyle name="Normal 6 5 5" xfId="1618"/>
    <cellStyle name="Normal 6 5 6" xfId="1619"/>
    <cellStyle name="Normal 6 5 7" xfId="1620"/>
    <cellStyle name="Normal 6 5 8" xfId="1621"/>
    <cellStyle name="Normal 6 6" xfId="1622"/>
    <cellStyle name="Normal 6 7" xfId="1623"/>
    <cellStyle name="Normal 6 7 2" xfId="1624"/>
    <cellStyle name="Normal 6 7 3" xfId="1625"/>
    <cellStyle name="Normal 6 7 4" xfId="1626"/>
    <cellStyle name="Normal 6 7 5" xfId="1627"/>
    <cellStyle name="Normal 6 8" xfId="1628"/>
    <cellStyle name="Normal 6 8 2" xfId="1629"/>
    <cellStyle name="Normal 6 8 3" xfId="1630"/>
    <cellStyle name="Normal 6 8 4" xfId="1631"/>
    <cellStyle name="Normal 6 8 5" xfId="1632"/>
    <cellStyle name="Normal 6 9" xfId="1633"/>
    <cellStyle name="Normal 7" xfId="1634"/>
    <cellStyle name="Normal 7 10" xfId="1635"/>
    <cellStyle name="Normal 7 10 2" xfId="1636"/>
    <cellStyle name="Normal 7 10 3" xfId="1637"/>
    <cellStyle name="Normal 7 10 4" xfId="1638"/>
    <cellStyle name="Normal 7 10 5" xfId="1639"/>
    <cellStyle name="Normal 7 11" xfId="1640"/>
    <cellStyle name="Normal 7 12" xfId="1641"/>
    <cellStyle name="Normal 7 12 2" xfId="1642"/>
    <cellStyle name="Normal 7 12 3" xfId="1643"/>
    <cellStyle name="Normal 7 12 4" xfId="1644"/>
    <cellStyle name="Normal 7 12 5" xfId="1645"/>
    <cellStyle name="Normal 7 13" xfId="1646"/>
    <cellStyle name="Normal 7 13 2" xfId="1647"/>
    <cellStyle name="Normal 7 13 3" xfId="1648"/>
    <cellStyle name="Normal 7 14" xfId="1649"/>
    <cellStyle name="Normal 7 14 2" xfId="1650"/>
    <cellStyle name="Normal 7 15" xfId="1651"/>
    <cellStyle name="Normal 7 16" xfId="1652"/>
    <cellStyle name="Normal 7 17" xfId="1653"/>
    <cellStyle name="Normal 7 18" xfId="1654"/>
    <cellStyle name="Normal 7 19" xfId="1655"/>
    <cellStyle name="Normal 7 2" xfId="1656"/>
    <cellStyle name="Normal 7 2 2" xfId="1657"/>
    <cellStyle name="Normal 7 2 2 2" xfId="1658"/>
    <cellStyle name="Normal 7 2 2 2 2" xfId="1659"/>
    <cellStyle name="Normal 7 2 2 2 3" xfId="1660"/>
    <cellStyle name="Normal 7 2 2 2 4" xfId="1661"/>
    <cellStyle name="Normal 7 2 2 2 5" xfId="1662"/>
    <cellStyle name="Normal 7 2 2 3" xfId="1663"/>
    <cellStyle name="Normal 7 2 2 3 2" xfId="1664"/>
    <cellStyle name="Normal 7 2 2 4" xfId="1665"/>
    <cellStyle name="Normal 7 2 2 5" xfId="1666"/>
    <cellStyle name="Normal 7 2 2 6" xfId="1667"/>
    <cellStyle name="Normal 7 2 2 7" xfId="1668"/>
    <cellStyle name="Normal 7 2 2 8" xfId="1669"/>
    <cellStyle name="Normal 7 2 3" xfId="1670"/>
    <cellStyle name="Normal 7 2 4" xfId="1671"/>
    <cellStyle name="Normal 7 2 5" xfId="1672"/>
    <cellStyle name="Normal 7 2 6" xfId="1673"/>
    <cellStyle name="Normal 7 2 7" xfId="1674"/>
    <cellStyle name="Normal 7 3" xfId="1675"/>
    <cellStyle name="Normal 7 3 10" xfId="1676"/>
    <cellStyle name="Normal 7 3 11" xfId="1677"/>
    <cellStyle name="Normal 7 3 2" xfId="1678"/>
    <cellStyle name="Normal 7 3 2 2" xfId="1679"/>
    <cellStyle name="Normal 7 3 2 2 2" xfId="1680"/>
    <cellStyle name="Normal 7 3 2 2 3" xfId="1681"/>
    <cellStyle name="Normal 7 3 2 2 4" xfId="1682"/>
    <cellStyle name="Normal 7 3 2 2 5" xfId="1683"/>
    <cellStyle name="Normal 7 3 2 3" xfId="1684"/>
    <cellStyle name="Normal 7 3 2 3 2" xfId="1685"/>
    <cellStyle name="Normal 7 3 2 4" xfId="1686"/>
    <cellStyle name="Normal 7 3 2 5" xfId="1687"/>
    <cellStyle name="Normal 7 3 2 6" xfId="1688"/>
    <cellStyle name="Normal 7 3 2 7" xfId="1689"/>
    <cellStyle name="Normal 7 3 2 8" xfId="1690"/>
    <cellStyle name="Normal 7 3 3" xfId="1691"/>
    <cellStyle name="Normal 7 3 3 2" xfId="1692"/>
    <cellStyle name="Normal 7 3 3 3" xfId="1693"/>
    <cellStyle name="Normal 7 3 3 4" xfId="1694"/>
    <cellStyle name="Normal 7 3 3 5" xfId="1695"/>
    <cellStyle name="Normal 7 3 4" xfId="1696"/>
    <cellStyle name="Normal 7 3 4 2" xfId="1697"/>
    <cellStyle name="Normal 7 3 4 3" xfId="1698"/>
    <cellStyle name="Normal 7 3 4 4" xfId="1699"/>
    <cellStyle name="Normal 7 3 4 5" xfId="1700"/>
    <cellStyle name="Normal 7 3 5" xfId="1701"/>
    <cellStyle name="Normal 7 3 5 2" xfId="1702"/>
    <cellStyle name="Normal 7 3 5 3" xfId="1703"/>
    <cellStyle name="Normal 7 3 5 4" xfId="1704"/>
    <cellStyle name="Normal 7 3 6" xfId="1705"/>
    <cellStyle name="Normal 7 3 6 2" xfId="1706"/>
    <cellStyle name="Normal 7 3 7" xfId="1707"/>
    <cellStyle name="Normal 7 3 8" xfId="1708"/>
    <cellStyle name="Normal 7 3 9" xfId="1709"/>
    <cellStyle name="Normal 7 4" xfId="1710"/>
    <cellStyle name="Normal 7 4 2" xfId="1711"/>
    <cellStyle name="Normal 7 4 3" xfId="1712"/>
    <cellStyle name="Normal 7 4 3 2" xfId="1713"/>
    <cellStyle name="Normal 7 4 3 3" xfId="1714"/>
    <cellStyle name="Normal 7 4 3 4" xfId="1715"/>
    <cellStyle name="Normal 7 4 3 5" xfId="1716"/>
    <cellStyle name="Normal 7 4 4" xfId="1717"/>
    <cellStyle name="Normal 7 4 4 2" xfId="1718"/>
    <cellStyle name="Normal 7 4 5" xfId="1719"/>
    <cellStyle name="Normal 7 4 6" xfId="1720"/>
    <cellStyle name="Normal 7 4 7" xfId="1721"/>
    <cellStyle name="Normal 7 4 8" xfId="1722"/>
    <cellStyle name="Normal 7 4 9" xfId="1723"/>
    <cellStyle name="Normal 7 5" xfId="1724"/>
    <cellStyle name="Normal 7 5 2" xfId="1725"/>
    <cellStyle name="Normal 7 5 2 2" xfId="1726"/>
    <cellStyle name="Normal 7 5 2 3" xfId="1727"/>
    <cellStyle name="Normal 7 5 2 4" xfId="1728"/>
    <cellStyle name="Normal 7 5 2 5" xfId="1729"/>
    <cellStyle name="Normal 7 5 3" xfId="1730"/>
    <cellStyle name="Normal 7 5 3 2" xfId="1731"/>
    <cellStyle name="Normal 7 5 4" xfId="1732"/>
    <cellStyle name="Normal 7 5 5" xfId="1733"/>
    <cellStyle name="Normal 7 5 6" xfId="1734"/>
    <cellStyle name="Normal 7 5 7" xfId="1735"/>
    <cellStyle name="Normal 7 5 8" xfId="1736"/>
    <cellStyle name="Normal 7 6" xfId="1737"/>
    <cellStyle name="Normal 7 6 2" xfId="1738"/>
    <cellStyle name="Normal 7 6 2 2" xfId="1739"/>
    <cellStyle name="Normal 7 6 2 3" xfId="1740"/>
    <cellStyle name="Normal 7 6 2 4" xfId="1741"/>
    <cellStyle name="Normal 7 6 2 5" xfId="1742"/>
    <cellStyle name="Normal 7 6 3" xfId="1743"/>
    <cellStyle name="Normal 7 6 3 2" xfId="1744"/>
    <cellStyle name="Normal 7 6 4" xfId="1745"/>
    <cellStyle name="Normal 7 6 5" xfId="1746"/>
    <cellStyle name="Normal 7 6 6" xfId="1747"/>
    <cellStyle name="Normal 7 6 7" xfId="1748"/>
    <cellStyle name="Normal 7 6 8" xfId="1749"/>
    <cellStyle name="Normal 7 7" xfId="1750"/>
    <cellStyle name="Normal 7 8" xfId="1751"/>
    <cellStyle name="Normal 7 8 2" xfId="1752"/>
    <cellStyle name="Normal 7 8 2 2" xfId="1753"/>
    <cellStyle name="Normal 7 8 2 3" xfId="1754"/>
    <cellStyle name="Normal 7 8 2 4" xfId="1755"/>
    <cellStyle name="Normal 7 8 2 5" xfId="1756"/>
    <cellStyle name="Normal 7 8 3" xfId="1757"/>
    <cellStyle name="Normal 7 8 4" xfId="1758"/>
    <cellStyle name="Normal 7 8 5" xfId="1759"/>
    <cellStyle name="Normal 7 8 6" xfId="1760"/>
    <cellStyle name="Normal 7 9" xfId="1761"/>
    <cellStyle name="Normal 7 9 2" xfId="1762"/>
    <cellStyle name="Normal 7 9 3" xfId="1763"/>
    <cellStyle name="Normal 7 9 4" xfId="1764"/>
    <cellStyle name="Normal 7 9 5" xfId="1765"/>
    <cellStyle name="Normal 8" xfId="1766"/>
    <cellStyle name="Normal 8 2" xfId="1767"/>
    <cellStyle name="Normal 8 3" xfId="1768"/>
    <cellStyle name="Normal 9" xfId="1769"/>
    <cellStyle name="Normal 9 2" xfId="1770"/>
    <cellStyle name="Normal 9 3" xfId="1771"/>
    <cellStyle name="Notas 2" xfId="1772"/>
    <cellStyle name="Notas 2 10" xfId="1773"/>
    <cellStyle name="Notas 2 11" xfId="1774"/>
    <cellStyle name="Notas 2 2" xfId="1775"/>
    <cellStyle name="Notas 2 2 2" xfId="1776"/>
    <cellStyle name="Notas 2 2 2 2" xfId="1777"/>
    <cellStyle name="Notas 2 2 2 3" xfId="1778"/>
    <cellStyle name="Notas 2 2 2 4" xfId="1779"/>
    <cellStyle name="Notas 2 2 2 5" xfId="1780"/>
    <cellStyle name="Notas 2 2 2 6" xfId="1781"/>
    <cellStyle name="Notas 2 2 3" xfId="1782"/>
    <cellStyle name="Notas 2 2 3 2" xfId="1783"/>
    <cellStyle name="Notas 2 2 3 3" xfId="1784"/>
    <cellStyle name="Notas 2 2 3 4" xfId="1785"/>
    <cellStyle name="Notas 2 2 3 5" xfId="1786"/>
    <cellStyle name="Notas 2 2 4" xfId="1787"/>
    <cellStyle name="Notas 2 2 5" xfId="1788"/>
    <cellStyle name="Notas 2 2 6" xfId="1789"/>
    <cellStyle name="Notas 2 2 7" xfId="1790"/>
    <cellStyle name="Notas 2 2 8" xfId="1791"/>
    <cellStyle name="Notas 2 3" xfId="1792"/>
    <cellStyle name="Notas 2 3 2" xfId="1793"/>
    <cellStyle name="Notas 2 3 2 2" xfId="1794"/>
    <cellStyle name="Notas 2 3 2 2 2" xfId="1795"/>
    <cellStyle name="Notas 2 3 2 2 3" xfId="1796"/>
    <cellStyle name="Notas 2 3 2 2 4" xfId="1797"/>
    <cellStyle name="Notas 2 3 2 2 5" xfId="1798"/>
    <cellStyle name="Notas 2 3 2 3" xfId="1799"/>
    <cellStyle name="Notas 2 3 2 4" xfId="1800"/>
    <cellStyle name="Notas 2 3 2 5" xfId="1801"/>
    <cellStyle name="Notas 2 3 2 6" xfId="1802"/>
    <cellStyle name="Notas 2 3 3" xfId="1803"/>
    <cellStyle name="Notas 2 3 3 2" xfId="1804"/>
    <cellStyle name="Notas 2 3 3 3" xfId="1805"/>
    <cellStyle name="Notas 2 3 3 4" xfId="1806"/>
    <cellStyle name="Notas 2 3 3 5" xfId="1807"/>
    <cellStyle name="Notas 2 3 4" xfId="1808"/>
    <cellStyle name="Notas 2 3 4 2" xfId="1809"/>
    <cellStyle name="Notas 2 3 4 3" xfId="1810"/>
    <cellStyle name="Notas 2 3 4 4" xfId="1811"/>
    <cellStyle name="Notas 2 3 4 5" xfId="1812"/>
    <cellStyle name="Notas 2 3 5" xfId="1813"/>
    <cellStyle name="Notas 2 3 6" xfId="1814"/>
    <cellStyle name="Notas 2 3 7" xfId="1815"/>
    <cellStyle name="Notas 2 3 8" xfId="1816"/>
    <cellStyle name="Notas 2 3 9" xfId="1817"/>
    <cellStyle name="Notas 2 4" xfId="1818"/>
    <cellStyle name="Notas 2 5" xfId="1819"/>
    <cellStyle name="Notas 2 6" xfId="1820"/>
    <cellStyle name="Notas 2 7" xfId="1821"/>
    <cellStyle name="Notas 2 8" xfId="1822"/>
    <cellStyle name="Notas 2 9" xfId="1823"/>
    <cellStyle name="Notas 3" xfId="1824"/>
    <cellStyle name="Notas 3 10" xfId="1825"/>
    <cellStyle name="Notas 3 2" xfId="1826"/>
    <cellStyle name="Notas 3 2 2" xfId="1827"/>
    <cellStyle name="Notas 3 2 2 2" xfId="1828"/>
    <cellStyle name="Notas 3 2 2 2 2" xfId="1829"/>
    <cellStyle name="Notas 3 2 2 2 3" xfId="1830"/>
    <cellStyle name="Notas 3 2 2 2 4" xfId="1831"/>
    <cellStyle name="Notas 3 2 2 2 5" xfId="1832"/>
    <cellStyle name="Notas 3 2 2 3" xfId="1833"/>
    <cellStyle name="Notas 3 2 2 4" xfId="1834"/>
    <cellStyle name="Notas 3 2 2 5" xfId="1835"/>
    <cellStyle name="Notas 3 2 2 6" xfId="1836"/>
    <cellStyle name="Notas 3 2 3" xfId="1837"/>
    <cellStyle name="Notas 3 2 3 2" xfId="1838"/>
    <cellStyle name="Notas 3 2 3 3" xfId="1839"/>
    <cellStyle name="Notas 3 2 3 4" xfId="1840"/>
    <cellStyle name="Notas 3 2 3 5" xfId="1841"/>
    <cellStyle name="Notas 3 2 4" xfId="1842"/>
    <cellStyle name="Notas 3 2 4 2" xfId="1843"/>
    <cellStyle name="Notas 3 2 4 3" xfId="1844"/>
    <cellStyle name="Notas 3 2 4 4" xfId="1845"/>
    <cellStyle name="Notas 3 2 4 5" xfId="1846"/>
    <cellStyle name="Notas 3 2 5" xfId="1847"/>
    <cellStyle name="Notas 3 2 6" xfId="1848"/>
    <cellStyle name="Notas 3 2 7" xfId="1849"/>
    <cellStyle name="Notas 3 2 8" xfId="1850"/>
    <cellStyle name="Notas 3 2 9" xfId="1851"/>
    <cellStyle name="Notas 3 3" xfId="1852"/>
    <cellStyle name="Notas 3 4" xfId="1853"/>
    <cellStyle name="Notas 3 5" xfId="1854"/>
    <cellStyle name="Notas 3 6" xfId="1855"/>
    <cellStyle name="Notas 3 7" xfId="1856"/>
    <cellStyle name="Notas 3 8" xfId="1857"/>
    <cellStyle name="Notas 3 9" xfId="1858"/>
    <cellStyle name="Notas 4" xfId="1859"/>
    <cellStyle name="Notas 4 2" xfId="1860"/>
    <cellStyle name="Notas 4 2 2" xfId="1861"/>
    <cellStyle name="Notas 4 2 3" xfId="1862"/>
    <cellStyle name="Notas 4 2 4" xfId="1863"/>
    <cellStyle name="Notas 4 2 5" xfId="1864"/>
    <cellStyle name="Notas 4 3" xfId="1865"/>
    <cellStyle name="Notas 4 3 2" xfId="1866"/>
    <cellStyle name="Notas 4 3 3" xfId="1867"/>
    <cellStyle name="Notas 4 3 4" xfId="1868"/>
    <cellStyle name="Notas 4 3 5" xfId="1869"/>
    <cellStyle name="Notas 4 4" xfId="1870"/>
    <cellStyle name="Notas 4 5" xfId="1871"/>
    <cellStyle name="Notas 4 6" xfId="1872"/>
    <cellStyle name="Notas 4 7" xfId="1873"/>
    <cellStyle name="Notas 4 8" xfId="1874"/>
    <cellStyle name="Notas 6" xfId="1875"/>
    <cellStyle name="Note" xfId="1876"/>
    <cellStyle name="Note 2" xfId="1877"/>
    <cellStyle name="Note 2 10" xfId="1878"/>
    <cellStyle name="Note 2 2" xfId="1879"/>
    <cellStyle name="Note 2 2 2" xfId="1880"/>
    <cellStyle name="Note 2 2 2 2" xfId="1881"/>
    <cellStyle name="Note 2 2 2 2 2" xfId="1882"/>
    <cellStyle name="Note 2 2 2 2 3" xfId="1883"/>
    <cellStyle name="Note 2 2 2 2 4" xfId="1884"/>
    <cellStyle name="Note 2 2 2 2 5" xfId="1885"/>
    <cellStyle name="Note 2 2 2 3" xfId="1886"/>
    <cellStyle name="Note 2 2 2 4" xfId="1887"/>
    <cellStyle name="Note 2 2 2 5" xfId="1888"/>
    <cellStyle name="Note 2 2 2 6" xfId="1889"/>
    <cellStyle name="Note 2 2 3" xfId="1890"/>
    <cellStyle name="Note 2 2 3 2" xfId="1891"/>
    <cellStyle name="Note 2 2 3 3" xfId="1892"/>
    <cellStyle name="Note 2 2 3 4" xfId="1893"/>
    <cellStyle name="Note 2 2 3 5" xfId="1894"/>
    <cellStyle name="Note 2 2 4" xfId="1895"/>
    <cellStyle name="Note 2 2 4 2" xfId="1896"/>
    <cellStyle name="Note 2 2 4 3" xfId="1897"/>
    <cellStyle name="Note 2 2 4 4" xfId="1898"/>
    <cellStyle name="Note 2 2 4 5" xfId="1899"/>
    <cellStyle name="Note 2 2 5" xfId="1900"/>
    <cellStyle name="Note 2 2 6" xfId="1901"/>
    <cellStyle name="Note 2 2 7" xfId="1902"/>
    <cellStyle name="Note 2 2 8" xfId="1903"/>
    <cellStyle name="Note 2 2 9" xfId="1904"/>
    <cellStyle name="Note 2 3" xfId="1905"/>
    <cellStyle name="Note 2 4" xfId="1906"/>
    <cellStyle name="Note 2 5" xfId="1907"/>
    <cellStyle name="Note 2 6" xfId="1908"/>
    <cellStyle name="Note 2 7" xfId="1909"/>
    <cellStyle name="Note 2 8" xfId="1910"/>
    <cellStyle name="Note 2 9" xfId="1911"/>
    <cellStyle name="Note 3" xfId="1912"/>
    <cellStyle name="Note 3 10" xfId="1913"/>
    <cellStyle name="Note 3 2" xfId="1914"/>
    <cellStyle name="Note 3 2 2" xfId="1915"/>
    <cellStyle name="Note 3 2 2 2" xfId="1916"/>
    <cellStyle name="Note 3 2 2 2 2" xfId="1917"/>
    <cellStyle name="Note 3 2 2 2 3" xfId="1918"/>
    <cellStyle name="Note 3 2 2 2 4" xfId="1919"/>
    <cellStyle name="Note 3 2 2 2 5" xfId="1920"/>
    <cellStyle name="Note 3 2 2 3" xfId="1921"/>
    <cellStyle name="Note 3 2 2 4" xfId="1922"/>
    <cellStyle name="Note 3 2 2 5" xfId="1923"/>
    <cellStyle name="Note 3 2 2 6" xfId="1924"/>
    <cellStyle name="Note 3 2 3" xfId="1925"/>
    <cellStyle name="Note 3 2 3 2" xfId="1926"/>
    <cellStyle name="Note 3 2 3 3" xfId="1927"/>
    <cellStyle name="Note 3 2 3 4" xfId="1928"/>
    <cellStyle name="Note 3 2 3 5" xfId="1929"/>
    <cellStyle name="Note 3 2 4" xfId="1930"/>
    <cellStyle name="Note 3 2 4 2" xfId="1931"/>
    <cellStyle name="Note 3 2 4 3" xfId="1932"/>
    <cellStyle name="Note 3 2 4 4" xfId="1933"/>
    <cellStyle name="Note 3 2 4 5" xfId="1934"/>
    <cellStyle name="Note 3 2 5" xfId="1935"/>
    <cellStyle name="Note 3 2 6" xfId="1936"/>
    <cellStyle name="Note 3 2 7" xfId="1937"/>
    <cellStyle name="Note 3 2 8" xfId="1938"/>
    <cellStyle name="Note 3 2 9" xfId="1939"/>
    <cellStyle name="Note 3 3" xfId="1940"/>
    <cellStyle name="Note 3 4" xfId="1941"/>
    <cellStyle name="Note 3 5" xfId="1942"/>
    <cellStyle name="Note 3 6" xfId="1943"/>
    <cellStyle name="Note 3 7" xfId="1944"/>
    <cellStyle name="Note 3 8" xfId="1945"/>
    <cellStyle name="Note 3 9" xfId="1946"/>
    <cellStyle name="Note 4" xfId="1947"/>
    <cellStyle name="Note 4 2" xfId="1948"/>
    <cellStyle name="Note 4 3" xfId="1949"/>
    <cellStyle name="Note 4 4" xfId="1950"/>
    <cellStyle name="Note 4 5" xfId="1951"/>
    <cellStyle name="Note 5" xfId="1952"/>
    <cellStyle name="Note 6" xfId="1953"/>
    <cellStyle name="Note 6 2" xfId="1954"/>
    <cellStyle name="Note 6 3" xfId="1955"/>
    <cellStyle name="Note 6 4" xfId="1956"/>
    <cellStyle name="Note 6 5" xfId="1957"/>
    <cellStyle name="Output" xfId="1958"/>
    <cellStyle name="Output 2" xfId="1959"/>
    <cellStyle name="Output 2 2" xfId="1960"/>
    <cellStyle name="Output 2 2 2" xfId="1961"/>
    <cellStyle name="Output 2 2 3" xfId="1962"/>
    <cellStyle name="Output 2 2 4" xfId="1963"/>
    <cellStyle name="Output 2 2 5" xfId="1964"/>
    <cellStyle name="Output 2 3" xfId="1965"/>
    <cellStyle name="Output 2 3 2" xfId="1966"/>
    <cellStyle name="Output 2 3 3" xfId="1967"/>
    <cellStyle name="Output 2 3 4" xfId="1968"/>
    <cellStyle name="Output 2 3 5" xfId="1969"/>
    <cellStyle name="Output 2 4" xfId="1970"/>
    <cellStyle name="Output 2 5" xfId="1971"/>
    <cellStyle name="Output 2 6" xfId="1972"/>
    <cellStyle name="Output 2 7" xfId="1973"/>
    <cellStyle name="Output 2 8" xfId="1974"/>
    <cellStyle name="Output 3" xfId="1975"/>
    <cellStyle name="Output 4" xfId="1976"/>
    <cellStyle name="Output 5" xfId="1977"/>
    <cellStyle name="Percent 2" xfId="1978"/>
    <cellStyle name="Percent 3" xfId="1979"/>
    <cellStyle name="Porcentaje" xfId="3" builtinId="5"/>
    <cellStyle name="Porcentaje 10" xfId="1980"/>
    <cellStyle name="Porcentaje 10 2" xfId="1981"/>
    <cellStyle name="Porcentaje 10 3" xfId="1982"/>
    <cellStyle name="Porcentaje 11" xfId="1983"/>
    <cellStyle name="Porcentaje 11 2" xfId="1984"/>
    <cellStyle name="Porcentaje 11 3" xfId="1985"/>
    <cellStyle name="Porcentaje 12" xfId="1986"/>
    <cellStyle name="Porcentaje 12 2" xfId="1987"/>
    <cellStyle name="Porcentaje 2" xfId="1988"/>
    <cellStyle name="Porcentaje 2 2" xfId="1989"/>
    <cellStyle name="Porcentaje 2 2 2" xfId="1990"/>
    <cellStyle name="Porcentaje 2 2 3" xfId="1991"/>
    <cellStyle name="Porcentaje 2 2 4" xfId="1992"/>
    <cellStyle name="Porcentaje 2 2 5" xfId="1993"/>
    <cellStyle name="Porcentaje 2 2 6" xfId="1994"/>
    <cellStyle name="Porcentaje 2 3" xfId="1995"/>
    <cellStyle name="Porcentaje 2 3 2" xfId="1996"/>
    <cellStyle name="Porcentaje 2 3 3" xfId="1997"/>
    <cellStyle name="Porcentaje 2 3 4" xfId="1998"/>
    <cellStyle name="Porcentaje 2 3 5" xfId="1999"/>
    <cellStyle name="Porcentaje 2 4" xfId="2000"/>
    <cellStyle name="Porcentaje 2 5" xfId="2001"/>
    <cellStyle name="Porcentaje 2 6" xfId="2002"/>
    <cellStyle name="Porcentaje 2 7" xfId="2003"/>
    <cellStyle name="Porcentaje 2 8" xfId="2004"/>
    <cellStyle name="Porcentaje 3" xfId="2005"/>
    <cellStyle name="Porcentaje 3 2" xfId="2006"/>
    <cellStyle name="Porcentaje 3 2 2" xfId="2007"/>
    <cellStyle name="Porcentaje 3 2 3" xfId="2008"/>
    <cellStyle name="Porcentaje 3 2 4" xfId="2009"/>
    <cellStyle name="Porcentaje 3 2 5" xfId="2010"/>
    <cellStyle name="Porcentaje 3 3" xfId="2011"/>
    <cellStyle name="Porcentaje 3 4" xfId="2012"/>
    <cellStyle name="Porcentaje 3 5" xfId="2013"/>
    <cellStyle name="Porcentaje 3 6" xfId="2014"/>
    <cellStyle name="Porcentaje 3 7" xfId="2015"/>
    <cellStyle name="Porcentaje 3 8" xfId="2016"/>
    <cellStyle name="Porcentaje 3 9" xfId="2017"/>
    <cellStyle name="Porcentaje 4" xfId="2018"/>
    <cellStyle name="Porcentaje 4 2" xfId="2019"/>
    <cellStyle name="Porcentaje 4 2 2" xfId="2020"/>
    <cellStyle name="Porcentaje 4 2 3" xfId="2021"/>
    <cellStyle name="Porcentaje 4 2 4" xfId="2022"/>
    <cellStyle name="Porcentaje 4 2 5" xfId="2023"/>
    <cellStyle name="Porcentaje 4 3" xfId="2024"/>
    <cellStyle name="Porcentaje 4 3 2" xfId="2025"/>
    <cellStyle name="Porcentaje 4 4" xfId="2026"/>
    <cellStyle name="Porcentaje 4 5" xfId="2027"/>
    <cellStyle name="Porcentaje 4 6" xfId="2028"/>
    <cellStyle name="Porcentaje 5" xfId="2029"/>
    <cellStyle name="Porcentaje 5 2" xfId="2030"/>
    <cellStyle name="Porcentaje 5 3" xfId="2031"/>
    <cellStyle name="Porcentaje 5 4" xfId="2032"/>
    <cellStyle name="Porcentaje 5 5" xfId="2033"/>
    <cellStyle name="Porcentaje 5 6" xfId="2034"/>
    <cellStyle name="Porcentaje 6" xfId="2035"/>
    <cellStyle name="Porcentaje 6 2" xfId="2036"/>
    <cellStyle name="Porcentaje 6 3" xfId="2037"/>
    <cellStyle name="Porcentaje 6 4" xfId="2038"/>
    <cellStyle name="Porcentaje 6 5" xfId="2039"/>
    <cellStyle name="Porcentaje 7" xfId="2040"/>
    <cellStyle name="Porcentaje 7 2" xfId="2041"/>
    <cellStyle name="Porcentaje 7 2 2" xfId="2042"/>
    <cellStyle name="Porcentaje 7 2 3" xfId="2043"/>
    <cellStyle name="Porcentaje 7 2 4" xfId="2044"/>
    <cellStyle name="Porcentaje 7 2 5" xfId="2045"/>
    <cellStyle name="Porcentaje 7 3" xfId="2046"/>
    <cellStyle name="Porcentaje 7 4" xfId="2047"/>
    <cellStyle name="Porcentaje 7 5" xfId="2048"/>
    <cellStyle name="Porcentaje 7 6" xfId="2049"/>
    <cellStyle name="Porcentaje 8" xfId="2050"/>
    <cellStyle name="Porcentaje 9" xfId="2051"/>
    <cellStyle name="Porcentual 2" xfId="2052"/>
    <cellStyle name="Porcentual 2 2" xfId="2053"/>
    <cellStyle name="Porcentual 2 2 2" xfId="2054"/>
    <cellStyle name="Porcentual 2 2 3" xfId="2055"/>
    <cellStyle name="Porcentual 2 2 4" xfId="2056"/>
    <cellStyle name="Porcentual 2 2 5" xfId="2057"/>
    <cellStyle name="Porcentual 2 2 6" xfId="2058"/>
    <cellStyle name="Porcentual 2 3" xfId="2059"/>
    <cellStyle name="Porcentual 2 3 2" xfId="2060"/>
    <cellStyle name="Porcentual 2 3 3" xfId="2061"/>
    <cellStyle name="Porcentual 2 3 4" xfId="2062"/>
    <cellStyle name="Porcentual 2 3 5" xfId="2063"/>
    <cellStyle name="Porcentual 2 4" xfId="2064"/>
    <cellStyle name="Porcentual 2 4 2" xfId="2065"/>
    <cellStyle name="Porcentual 2 4 3" xfId="2066"/>
    <cellStyle name="Porcentual 2 4 4" xfId="2067"/>
    <cellStyle name="Porcentual 2 4 5" xfId="2068"/>
    <cellStyle name="Porcentual 2 5" xfId="2069"/>
    <cellStyle name="Porcentual 2 5 2" xfId="2070"/>
    <cellStyle name="Porcentual 2 5 3" xfId="2071"/>
    <cellStyle name="Porcentual 2 5 4" xfId="2072"/>
    <cellStyle name="Porcentual 2 5 5" xfId="2073"/>
    <cellStyle name="Porcentual 2 6" xfId="2074"/>
    <cellStyle name="Porcentual 2 7" xfId="2075"/>
    <cellStyle name="Porcentual 2 8" xfId="2076"/>
    <cellStyle name="Porcentual 2 9" xfId="2077"/>
    <cellStyle name="Porcentual 7" xfId="2078"/>
    <cellStyle name="Porcentual 7 2" xfId="2079"/>
    <cellStyle name="Porcentual 7 3" xfId="2080"/>
    <cellStyle name="Porcentual 7 4" xfId="2081"/>
    <cellStyle name="Porcentual 7 5" xfId="2082"/>
    <cellStyle name="Salida 2" xfId="2083"/>
    <cellStyle name="Salida 2 10" xfId="2084"/>
    <cellStyle name="Salida 2 2" xfId="2085"/>
    <cellStyle name="Salida 2 2 2" xfId="2086"/>
    <cellStyle name="Salida 2 2 2 2" xfId="2087"/>
    <cellStyle name="Salida 2 2 2 3" xfId="2088"/>
    <cellStyle name="Salida 2 2 2 4" xfId="2089"/>
    <cellStyle name="Salida 2 2 2 5" xfId="2090"/>
    <cellStyle name="Salida 2 2 3" xfId="2091"/>
    <cellStyle name="Salida 2 2 3 2" xfId="2092"/>
    <cellStyle name="Salida 2 2 3 3" xfId="2093"/>
    <cellStyle name="Salida 2 2 3 4" xfId="2094"/>
    <cellStyle name="Salida 2 2 3 5" xfId="2095"/>
    <cellStyle name="Salida 2 2 4" xfId="2096"/>
    <cellStyle name="Salida 2 2 5" xfId="2097"/>
    <cellStyle name="Salida 2 2 6" xfId="2098"/>
    <cellStyle name="Salida 2 2 7" xfId="2099"/>
    <cellStyle name="Salida 2 2 8" xfId="2100"/>
    <cellStyle name="Salida 2 3" xfId="2101"/>
    <cellStyle name="Salida 2 4" xfId="2102"/>
    <cellStyle name="Salida 2 5" xfId="2103"/>
    <cellStyle name="Salida 2 6" xfId="2104"/>
    <cellStyle name="Salida 2 7" xfId="2105"/>
    <cellStyle name="Salida 2 8" xfId="2106"/>
    <cellStyle name="Salida 2 9" xfId="2107"/>
    <cellStyle name="Texto de advertencia 2" xfId="2108"/>
    <cellStyle name="Texto de advertencia 2 2" xfId="2109"/>
    <cellStyle name="Texto de advertencia 2 3" xfId="2110"/>
    <cellStyle name="Texto de advertencia 2 4" xfId="2111"/>
    <cellStyle name="Texto de advertencia 2 5" xfId="2112"/>
    <cellStyle name="Texto explicativo 2" xfId="2113"/>
    <cellStyle name="Texto explicativo 2 2" xfId="2114"/>
    <cellStyle name="Texto explicativo 2 3" xfId="2115"/>
    <cellStyle name="Texto explicativo 2 4" xfId="2116"/>
    <cellStyle name="Texto explicativo 2 5" xfId="2117"/>
    <cellStyle name="Title" xfId="2118"/>
    <cellStyle name="Title 2" xfId="2119"/>
    <cellStyle name="Title 3" xfId="2120"/>
    <cellStyle name="Title 4" xfId="2121"/>
    <cellStyle name="Title 5" xfId="2122"/>
    <cellStyle name="Título 1 2" xfId="2123"/>
    <cellStyle name="Título 1 2 2" xfId="2124"/>
    <cellStyle name="Título 1 2 3" xfId="2125"/>
    <cellStyle name="Título 1 2 4" xfId="2126"/>
    <cellStyle name="Título 1 2 5" xfId="2127"/>
    <cellStyle name="Título 2 2" xfId="2128"/>
    <cellStyle name="Título 2 2 2" xfId="2129"/>
    <cellStyle name="Título 2 2 3" xfId="2130"/>
    <cellStyle name="Título 2 2 4" xfId="2131"/>
    <cellStyle name="Título 2 2 5" xfId="2132"/>
    <cellStyle name="Título 3 2" xfId="2133"/>
    <cellStyle name="Título 3 2 2" xfId="2134"/>
    <cellStyle name="Título 3 2 2 2" xfId="2135"/>
    <cellStyle name="Título 3 2 2 2 2" xfId="2136"/>
    <cellStyle name="Título 3 2 2 2 2 2" xfId="2137"/>
    <cellStyle name="Título 3 2 2 2 3" xfId="2138"/>
    <cellStyle name="Título 3 2 2 3" xfId="2139"/>
    <cellStyle name="Título 3 2 2 3 2" xfId="2140"/>
    <cellStyle name="Título 3 2 2 4" xfId="2141"/>
    <cellStyle name="Título 3 2 2 4 2" xfId="2142"/>
    <cellStyle name="Título 3 2 2 5" xfId="2143"/>
    <cellStyle name="Título 3 2 3" xfId="2144"/>
    <cellStyle name="Título 3 2 3 2" xfId="2145"/>
    <cellStyle name="Título 3 2 3 2 2" xfId="2146"/>
    <cellStyle name="Título 3 2 3 3" xfId="2147"/>
    <cellStyle name="Título 3 2 4" xfId="2148"/>
    <cellStyle name="Título 3 2 5" xfId="2149"/>
    <cellStyle name="Título 3 2 6" xfId="2150"/>
    <cellStyle name="Título 3 2 6 2" xfId="2151"/>
    <cellStyle name="Título 3 2 7" xfId="2152"/>
    <cellStyle name="Título 3 2 8" xfId="2153"/>
    <cellStyle name="Título 4" xfId="2154"/>
    <cellStyle name="Título 4 2" xfId="2155"/>
    <cellStyle name="Título 4 3" xfId="2156"/>
    <cellStyle name="Título 4 4" xfId="2157"/>
    <cellStyle name="Título 4 5" xfId="2158"/>
    <cellStyle name="Total 2" xfId="2159"/>
    <cellStyle name="Total 2 10" xfId="2160"/>
    <cellStyle name="Total 2 2" xfId="2161"/>
    <cellStyle name="Total 2 2 2" xfId="2162"/>
    <cellStyle name="Total 2 2 2 2" xfId="2163"/>
    <cellStyle name="Total 2 2 2 3" xfId="2164"/>
    <cellStyle name="Total 2 2 2 4" xfId="2165"/>
    <cellStyle name="Total 2 2 2 5" xfId="2166"/>
    <cellStyle name="Total 2 2 3" xfId="2167"/>
    <cellStyle name="Total 2 2 3 2" xfId="2168"/>
    <cellStyle name="Total 2 2 3 3" xfId="2169"/>
    <cellStyle name="Total 2 2 3 4" xfId="2170"/>
    <cellStyle name="Total 2 2 3 5" xfId="2171"/>
    <cellStyle name="Total 2 2 4" xfId="2172"/>
    <cellStyle name="Total 2 2 5" xfId="2173"/>
    <cellStyle name="Total 2 2 6" xfId="2174"/>
    <cellStyle name="Total 2 2 7" xfId="2175"/>
    <cellStyle name="Total 2 2 8" xfId="2176"/>
    <cellStyle name="Total 2 3" xfId="2177"/>
    <cellStyle name="Total 2 4" xfId="2178"/>
    <cellStyle name="Total 2 5" xfId="2179"/>
    <cellStyle name="Total 2 6" xfId="2180"/>
    <cellStyle name="Total 2 7" xfId="2181"/>
    <cellStyle name="Total 2 8" xfId="2182"/>
    <cellStyle name="Total 2 9" xfId="2183"/>
    <cellStyle name="Total 3" xfId="2184"/>
    <cellStyle name="Total 3 2" xfId="2185"/>
    <cellStyle name="Total 3 2 2" xfId="2186"/>
    <cellStyle name="Total 3 2 3" xfId="2187"/>
    <cellStyle name="Total 3 2 4" xfId="2188"/>
    <cellStyle name="Total 3 2 5" xfId="2189"/>
    <cellStyle name="Total 3 3" xfId="2190"/>
    <cellStyle name="Total 3 3 2" xfId="2191"/>
    <cellStyle name="Total 3 3 3" xfId="2192"/>
    <cellStyle name="Total 3 3 4" xfId="2193"/>
    <cellStyle name="Total 3 3 5" xfId="2194"/>
    <cellStyle name="Total 3 4" xfId="2195"/>
    <cellStyle name="Total 3 5" xfId="2196"/>
    <cellStyle name="Total 3 6" xfId="2197"/>
    <cellStyle name="Total 3 7" xfId="2198"/>
    <cellStyle name="Total 3 8" xfId="2199"/>
    <cellStyle name="Warning Text" xfId="2200"/>
    <cellStyle name="Warning Text 2" xfId="2201"/>
    <cellStyle name="Warning Text 3" xfId="2202"/>
    <cellStyle name="Warning Text 4" xfId="2203"/>
    <cellStyle name="Warning Text 5" xfId="22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uis%20L&#243;pez/Presupuesto%20L&#243;pez/An&#225;lisis%20de%20Ingenier&#237;a%20(%20Insumos,%20Mano%20de%20Obra%20de%20Alba&#241;iler&#237;a%20de%20Obras%20P&#250;blicas%20del%202006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GUA%20POTABLE\2021\TRABAJO\ESTIMACION%20DE%20COSTOS%20MAS%20O%20MENOS\Trabajos%20sin%20Red\Estimaci&#243;n%20tuber&#237;as%20Cienfuegos\DESGLOSE%20DE%20MANO%20DE%20OBRAS%20Y%20MATERIALES%20(%20COSTOS%20DE%20TUBERIAS%20).%2024.06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>
        <row r="582">
          <cell r="E582">
            <v>126.15</v>
          </cell>
        </row>
        <row r="584">
          <cell r="E584">
            <v>445000</v>
          </cell>
        </row>
        <row r="592">
          <cell r="E592">
            <v>570000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"/>
      <sheetName val="Presupuesto "/>
      <sheetName val="RESUMEN"/>
      <sheetName val="Depreciaciones"/>
      <sheetName val="Material"/>
    </sheetNames>
    <sheetDataSet>
      <sheetData sheetId="0"/>
      <sheetData sheetId="1">
        <row r="16">
          <cell r="F16">
            <v>531</v>
          </cell>
        </row>
      </sheetData>
      <sheetData sheetId="2">
        <row r="24">
          <cell r="B24">
            <v>50.959600000000002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M299"/>
  <sheetViews>
    <sheetView tabSelected="1" view="pageBreakPreview" topLeftCell="A259" zoomScale="87" zoomScaleNormal="90" zoomScaleSheetLayoutView="87" workbookViewId="0">
      <selection activeCell="B283" sqref="B283"/>
    </sheetView>
  </sheetViews>
  <sheetFormatPr baseColWidth="10" defaultColWidth="14" defaultRowHeight="15" x14ac:dyDescent="0.2"/>
  <cols>
    <col min="1" max="1" width="9.42578125" style="32" customWidth="1"/>
    <col min="2" max="2" width="30.28515625" style="32" customWidth="1"/>
    <col min="3" max="3" width="62.42578125" style="32" customWidth="1"/>
    <col min="4" max="4" width="11.85546875" style="32" customWidth="1"/>
    <col min="5" max="5" width="8.42578125" style="32" bestFit="1" customWidth="1"/>
    <col min="6" max="6" width="26.140625" style="32" customWidth="1"/>
    <col min="7" max="7" width="25" style="32" customWidth="1"/>
    <col min="8" max="8" width="24" style="32" customWidth="1"/>
    <col min="9" max="9" width="18.28515625" style="29" hidden="1" customWidth="1"/>
    <col min="10" max="10" width="0" style="29" hidden="1" customWidth="1"/>
    <col min="11" max="11" width="17" style="29" bestFit="1" customWidth="1"/>
    <col min="12" max="12" width="24.140625" style="29" customWidth="1"/>
    <col min="13" max="16384" width="14" style="29"/>
  </cols>
  <sheetData>
    <row r="2" spans="1:13" s="2" customFormat="1" ht="15.75" x14ac:dyDescent="0.25">
      <c r="A2" s="141" t="s">
        <v>200</v>
      </c>
      <c r="B2" s="141"/>
      <c r="C2" s="141"/>
      <c r="D2" s="141"/>
      <c r="E2" s="141"/>
      <c r="F2" s="141"/>
      <c r="G2" s="141"/>
      <c r="H2" s="141"/>
      <c r="I2" s="1"/>
    </row>
    <row r="3" spans="1:13" customFormat="1" ht="15.75" x14ac:dyDescent="0.25">
      <c r="B3" s="3" t="s">
        <v>0</v>
      </c>
      <c r="C3" s="4" t="s">
        <v>1</v>
      </c>
      <c r="D3" s="5"/>
      <c r="E3" s="5"/>
      <c r="F3" s="5"/>
      <c r="G3" s="6"/>
      <c r="I3" s="7"/>
      <c r="J3" s="8"/>
    </row>
    <row r="4" spans="1:13" customFormat="1" ht="15.75" x14ac:dyDescent="0.25">
      <c r="B4" s="3" t="s">
        <v>2</v>
      </c>
      <c r="C4" s="9" t="s">
        <v>3</v>
      </c>
      <c r="D4" s="5"/>
      <c r="E4" s="5"/>
      <c r="F4" s="5"/>
      <c r="G4" s="6"/>
      <c r="H4" s="10"/>
      <c r="I4" s="7"/>
      <c r="J4" s="8"/>
    </row>
    <row r="5" spans="1:13" customFormat="1" ht="15.75" x14ac:dyDescent="0.25">
      <c r="B5" s="3" t="s">
        <v>4</v>
      </c>
      <c r="C5" s="9" t="s">
        <v>202</v>
      </c>
      <c r="D5" s="10"/>
      <c r="E5" s="5"/>
      <c r="F5" s="5"/>
      <c r="G5" s="11"/>
      <c r="H5" s="12"/>
      <c r="I5" s="7"/>
      <c r="J5" s="13"/>
    </row>
    <row r="6" spans="1:13" customFormat="1" ht="15.75" x14ac:dyDescent="0.25">
      <c r="B6" s="3" t="s">
        <v>5</v>
      </c>
      <c r="C6" s="9" t="s">
        <v>6</v>
      </c>
      <c r="D6" s="10"/>
      <c r="E6" s="5"/>
      <c r="F6" s="5"/>
      <c r="G6" s="11"/>
      <c r="H6" s="12"/>
      <c r="I6" s="7"/>
      <c r="J6" s="13"/>
    </row>
    <row r="7" spans="1:13" customFormat="1" ht="15.75" x14ac:dyDescent="0.25">
      <c r="B7" s="3" t="s">
        <v>7</v>
      </c>
      <c r="C7" s="14"/>
      <c r="D7" s="10"/>
      <c r="E7" s="5"/>
      <c r="F7" s="5"/>
      <c r="G7" s="11"/>
      <c r="H7" s="12"/>
    </row>
    <row r="8" spans="1:13" s="2" customFormat="1" ht="15.75" x14ac:dyDescent="0.25">
      <c r="B8" s="9"/>
      <c r="D8" s="15"/>
      <c r="E8" s="16"/>
      <c r="G8" s="17"/>
    </row>
    <row r="9" spans="1:13" customFormat="1" ht="12.75" x14ac:dyDescent="0.2">
      <c r="A9" s="18" t="s">
        <v>8</v>
      </c>
      <c r="B9" s="142" t="s">
        <v>9</v>
      </c>
      <c r="C9" s="142"/>
      <c r="D9" s="18" t="s">
        <v>10</v>
      </c>
      <c r="E9" s="18" t="s">
        <v>11</v>
      </c>
      <c r="F9" s="18" t="s">
        <v>12</v>
      </c>
      <c r="G9" s="19" t="s">
        <v>13</v>
      </c>
      <c r="H9" s="18" t="s">
        <v>14</v>
      </c>
    </row>
    <row r="10" spans="1:13" customFormat="1" ht="12.75" x14ac:dyDescent="0.2">
      <c r="A10" s="20"/>
      <c r="B10" s="20"/>
      <c r="C10" s="20"/>
      <c r="D10" s="20"/>
      <c r="E10" s="20"/>
      <c r="F10" s="20"/>
      <c r="G10" s="11"/>
      <c r="H10" s="20"/>
    </row>
    <row r="11" spans="1:13" s="2" customFormat="1" ht="15.75" x14ac:dyDescent="0.25">
      <c r="A11" s="133" t="s">
        <v>203</v>
      </c>
      <c r="B11" s="21" t="s">
        <v>201</v>
      </c>
      <c r="C11" s="22"/>
      <c r="D11" s="23"/>
      <c r="E11" s="24"/>
      <c r="F11" s="25"/>
      <c r="G11" s="25"/>
      <c r="H11" s="26">
        <f>SUM(H12:H85)</f>
        <v>0</v>
      </c>
    </row>
    <row r="12" spans="1:13" ht="15.75" x14ac:dyDescent="0.25">
      <c r="A12" s="27"/>
      <c r="B12" s="27"/>
      <c r="C12" s="27"/>
      <c r="D12" s="27"/>
      <c r="E12" s="27"/>
      <c r="F12" s="28"/>
      <c r="G12" s="27"/>
      <c r="H12" s="27"/>
    </row>
    <row r="13" spans="1:13" s="2" customFormat="1" ht="15.75" x14ac:dyDescent="0.25">
      <c r="A13" s="30">
        <v>1</v>
      </c>
      <c r="B13" s="30" t="s">
        <v>15</v>
      </c>
      <c r="D13" s="31"/>
      <c r="E13" s="16"/>
    </row>
    <row r="14" spans="1:13" s="2" customFormat="1" ht="15.75" x14ac:dyDescent="0.25">
      <c r="A14" s="32">
        <v>1.01</v>
      </c>
      <c r="B14" s="32" t="s">
        <v>16</v>
      </c>
      <c r="D14" s="33">
        <v>24</v>
      </c>
      <c r="E14" s="34" t="s">
        <v>17</v>
      </c>
      <c r="F14" s="35"/>
      <c r="G14" s="35">
        <f>ROUND(D14*F14,2)</f>
        <v>0</v>
      </c>
      <c r="H14" s="36"/>
      <c r="I14" s="36"/>
      <c r="J14" s="36"/>
      <c r="K14" s="36"/>
      <c r="M14" s="37"/>
    </row>
    <row r="15" spans="1:13" s="2" customFormat="1" ht="15.75" x14ac:dyDescent="0.25">
      <c r="A15" s="32"/>
      <c r="B15" s="32" t="s">
        <v>18</v>
      </c>
      <c r="D15" s="32"/>
      <c r="E15" s="34"/>
      <c r="F15" s="35"/>
      <c r="G15" s="35"/>
      <c r="H15" s="36"/>
      <c r="I15" s="36"/>
      <c r="J15" s="36"/>
      <c r="K15" s="36"/>
      <c r="M15" s="37"/>
    </row>
    <row r="16" spans="1:13" s="2" customFormat="1" ht="15.75" x14ac:dyDescent="0.25">
      <c r="A16" s="33">
        <f>+A14+0.01</f>
        <v>1.02</v>
      </c>
      <c r="B16" s="33" t="s">
        <v>19</v>
      </c>
      <c r="C16" s="38"/>
      <c r="D16" s="33">
        <v>2</v>
      </c>
      <c r="E16" s="39" t="s">
        <v>20</v>
      </c>
      <c r="F16" s="35"/>
      <c r="G16" s="35">
        <f t="shared" ref="G16" si="0">ROUND(D16*F16,2)</f>
        <v>0</v>
      </c>
      <c r="H16" s="36"/>
      <c r="I16" s="36"/>
      <c r="J16" s="36"/>
      <c r="K16" s="36"/>
      <c r="M16" s="37"/>
    </row>
    <row r="17" spans="1:13" s="2" customFormat="1" ht="17.25" customHeight="1" x14ac:dyDescent="0.25">
      <c r="A17" s="32">
        <f>A16+0.01</f>
        <v>1.03</v>
      </c>
      <c r="B17" s="40" t="s">
        <v>21</v>
      </c>
      <c r="D17" s="32">
        <v>1</v>
      </c>
      <c r="E17" s="34" t="s">
        <v>22</v>
      </c>
      <c r="F17" s="35"/>
      <c r="G17" s="35">
        <f>ROUND(D17*F17,2)</f>
        <v>0</v>
      </c>
      <c r="H17" s="36"/>
      <c r="I17" s="36"/>
      <c r="J17" s="36"/>
      <c r="K17" s="36"/>
      <c r="M17" s="37"/>
    </row>
    <row r="18" spans="1:13" s="2" customFormat="1" ht="15.75" x14ac:dyDescent="0.25">
      <c r="A18" s="41"/>
      <c r="B18" s="40" t="s">
        <v>23</v>
      </c>
      <c r="D18" s="42"/>
      <c r="E18" s="16"/>
      <c r="F18" s="35"/>
      <c r="G18" s="35"/>
      <c r="H18" s="36">
        <f>SUM(G14:G18)</f>
        <v>0</v>
      </c>
      <c r="I18" s="36"/>
      <c r="J18" s="36"/>
      <c r="K18" s="36"/>
      <c r="M18" s="37"/>
    </row>
    <row r="19" spans="1:13" x14ac:dyDescent="0.2">
      <c r="G19" s="35"/>
      <c r="I19" s="32"/>
    </row>
    <row r="20" spans="1:13" ht="15.75" x14ac:dyDescent="0.25">
      <c r="A20" s="30">
        <v>2</v>
      </c>
      <c r="B20" s="30" t="s">
        <v>24</v>
      </c>
      <c r="F20" s="35"/>
      <c r="G20" s="35"/>
      <c r="I20" s="32"/>
    </row>
    <row r="21" spans="1:13" x14ac:dyDescent="0.2">
      <c r="A21" s="32">
        <f>+A20+0.01</f>
        <v>2.0099999999999998</v>
      </c>
      <c r="B21" s="32" t="s">
        <v>25</v>
      </c>
      <c r="D21" s="43">
        <v>4840</v>
      </c>
      <c r="E21" s="34" t="s">
        <v>26</v>
      </c>
      <c r="F21" s="35"/>
      <c r="G21" s="35">
        <f t="shared" ref="G21:G84" si="1">ROUND(D21*F21,2)</f>
        <v>0</v>
      </c>
      <c r="I21" s="44"/>
    </row>
    <row r="22" spans="1:13" x14ac:dyDescent="0.2">
      <c r="A22" s="32">
        <f>+A21+0.01</f>
        <v>2.0199999999999996</v>
      </c>
      <c r="B22" s="32" t="s">
        <v>27</v>
      </c>
      <c r="D22" s="43">
        <v>6050</v>
      </c>
      <c r="E22" s="34" t="s">
        <v>26</v>
      </c>
      <c r="F22" s="35"/>
      <c r="G22" s="35">
        <f t="shared" si="1"/>
        <v>0</v>
      </c>
      <c r="I22" s="44"/>
    </row>
    <row r="23" spans="1:13" x14ac:dyDescent="0.2">
      <c r="A23" s="32">
        <f>+A22+0.01</f>
        <v>2.0299999999999994</v>
      </c>
      <c r="B23" s="32" t="s">
        <v>28</v>
      </c>
      <c r="D23" s="43">
        <v>6292</v>
      </c>
      <c r="E23" s="34" t="s">
        <v>26</v>
      </c>
      <c r="F23" s="35"/>
      <c r="G23" s="35">
        <f t="shared" si="1"/>
        <v>0</v>
      </c>
      <c r="I23" s="44"/>
    </row>
    <row r="24" spans="1:13" x14ac:dyDescent="0.2">
      <c r="A24" s="32">
        <f>+A23+0.01</f>
        <v>2.0399999999999991</v>
      </c>
      <c r="B24" s="32" t="s">
        <v>29</v>
      </c>
      <c r="D24" s="43">
        <v>6292</v>
      </c>
      <c r="E24" s="34" t="s">
        <v>26</v>
      </c>
      <c r="F24" s="35"/>
      <c r="G24" s="35">
        <f t="shared" si="1"/>
        <v>0</v>
      </c>
      <c r="I24" s="44"/>
    </row>
    <row r="25" spans="1:13" ht="15.75" x14ac:dyDescent="0.25">
      <c r="D25" s="41"/>
      <c r="E25" s="34"/>
      <c r="F25" s="35"/>
      <c r="G25" s="35"/>
      <c r="H25" s="36">
        <f>SUM(G21:G25)</f>
        <v>0</v>
      </c>
      <c r="I25" s="45" t="e">
        <f>#REF!</f>
        <v>#REF!</v>
      </c>
    </row>
    <row r="26" spans="1:13" ht="15.75" x14ac:dyDescent="0.25">
      <c r="A26" s="30">
        <v>3</v>
      </c>
      <c r="B26" s="30" t="s">
        <v>30</v>
      </c>
      <c r="F26" s="35"/>
      <c r="G26" s="35"/>
      <c r="I26" s="44"/>
    </row>
    <row r="27" spans="1:13" x14ac:dyDescent="0.2">
      <c r="A27" s="32">
        <v>3.01</v>
      </c>
      <c r="B27" s="32" t="s">
        <v>210</v>
      </c>
      <c r="D27" s="32">
        <v>52.291764000000001</v>
      </c>
      <c r="E27" s="34" t="s">
        <v>31</v>
      </c>
      <c r="F27" s="35"/>
      <c r="G27" s="35">
        <f t="shared" si="1"/>
        <v>0</v>
      </c>
      <c r="I27" s="44"/>
    </row>
    <row r="28" spans="1:13" x14ac:dyDescent="0.2">
      <c r="A28" s="32">
        <v>3.02</v>
      </c>
      <c r="B28" s="32" t="s">
        <v>216</v>
      </c>
      <c r="D28" s="32">
        <v>303.95</v>
      </c>
      <c r="E28" s="34" t="s">
        <v>31</v>
      </c>
      <c r="F28" s="35"/>
      <c r="G28" s="35">
        <f t="shared" si="1"/>
        <v>0</v>
      </c>
      <c r="I28" s="44"/>
    </row>
    <row r="29" spans="1:13" x14ac:dyDescent="0.2">
      <c r="B29" s="32" t="s">
        <v>217</v>
      </c>
      <c r="E29" s="34"/>
      <c r="F29" s="35"/>
      <c r="G29" s="35"/>
      <c r="I29" s="44"/>
    </row>
    <row r="30" spans="1:13" x14ac:dyDescent="0.2">
      <c r="A30" s="32">
        <v>3.03</v>
      </c>
      <c r="B30" s="32" t="s">
        <v>32</v>
      </c>
      <c r="D30" s="32">
        <v>627.50116800000001</v>
      </c>
      <c r="E30" s="34" t="s">
        <v>31</v>
      </c>
      <c r="F30" s="35"/>
      <c r="G30" s="35">
        <f t="shared" si="1"/>
        <v>0</v>
      </c>
      <c r="I30" s="44"/>
    </row>
    <row r="31" spans="1:13" ht="15.75" x14ac:dyDescent="0.25">
      <c r="B31" s="32" t="s">
        <v>33</v>
      </c>
      <c r="F31" s="35"/>
      <c r="G31" s="35"/>
      <c r="H31" s="36">
        <f>SUM(G27:G31)</f>
        <v>0</v>
      </c>
      <c r="I31" s="44"/>
    </row>
    <row r="32" spans="1:13" ht="15.75" x14ac:dyDescent="0.25">
      <c r="F32" s="35"/>
      <c r="G32" s="35"/>
      <c r="H32" s="36"/>
      <c r="I32" s="44"/>
    </row>
    <row r="33" spans="1:13" ht="15.75" x14ac:dyDescent="0.25">
      <c r="A33" s="30">
        <v>4</v>
      </c>
      <c r="B33" s="30" t="s">
        <v>34</v>
      </c>
      <c r="F33" s="35"/>
      <c r="G33" s="35"/>
      <c r="I33" s="44"/>
    </row>
    <row r="34" spans="1:13" s="2" customFormat="1" ht="15.75" x14ac:dyDescent="0.25">
      <c r="A34" s="32">
        <f>A33+0.01</f>
        <v>4.01</v>
      </c>
      <c r="B34" s="32" t="s">
        <v>35</v>
      </c>
      <c r="D34" s="32">
        <v>1</v>
      </c>
      <c r="E34" s="34" t="s">
        <v>36</v>
      </c>
      <c r="F34" s="35"/>
      <c r="G34" s="35">
        <f t="shared" si="1"/>
        <v>0</v>
      </c>
      <c r="H34" s="36"/>
      <c r="I34" s="36"/>
      <c r="J34" s="36"/>
      <c r="K34" s="36"/>
      <c r="M34" s="37"/>
    </row>
    <row r="35" spans="1:13" s="2" customFormat="1" ht="15.75" x14ac:dyDescent="0.25">
      <c r="A35" s="32"/>
      <c r="B35" s="32" t="s">
        <v>37</v>
      </c>
      <c r="D35" s="32"/>
      <c r="E35" s="34"/>
      <c r="F35" s="35"/>
      <c r="G35" s="35"/>
      <c r="H35" s="36"/>
      <c r="I35" s="36"/>
      <c r="J35" s="36"/>
      <c r="K35" s="36"/>
      <c r="M35" s="37"/>
    </row>
    <row r="36" spans="1:13" s="2" customFormat="1" ht="15.75" x14ac:dyDescent="0.25">
      <c r="A36" s="32"/>
      <c r="B36" s="32" t="s">
        <v>38</v>
      </c>
      <c r="D36" s="32"/>
      <c r="E36" s="34"/>
      <c r="F36" s="35"/>
      <c r="G36" s="35"/>
      <c r="H36" s="36"/>
      <c r="I36" s="36"/>
      <c r="J36" s="36"/>
      <c r="K36" s="36"/>
      <c r="M36" s="37"/>
    </row>
    <row r="37" spans="1:13" s="2" customFormat="1" ht="15.75" x14ac:dyDescent="0.25">
      <c r="A37" s="32"/>
      <c r="B37" s="32" t="s">
        <v>39</v>
      </c>
      <c r="D37" s="32"/>
      <c r="E37" s="34"/>
      <c r="F37" s="35"/>
      <c r="G37" s="35"/>
      <c r="H37" s="36"/>
      <c r="I37" s="36"/>
      <c r="J37" s="36"/>
      <c r="K37" s="36"/>
      <c r="M37" s="37"/>
    </row>
    <row r="38" spans="1:13" s="2" customFormat="1" ht="15.75" x14ac:dyDescent="0.25">
      <c r="A38" s="32"/>
      <c r="B38" s="32" t="s">
        <v>40</v>
      </c>
      <c r="D38" s="32"/>
      <c r="E38" s="34"/>
      <c r="F38" s="35"/>
      <c r="G38" s="35"/>
      <c r="H38" s="36"/>
      <c r="I38" s="36"/>
      <c r="J38" s="36"/>
      <c r="K38" s="36"/>
      <c r="M38" s="37"/>
    </row>
    <row r="39" spans="1:13" s="2" customFormat="1" ht="15.75" x14ac:dyDescent="0.25">
      <c r="A39" s="32"/>
      <c r="B39" s="32" t="s">
        <v>41</v>
      </c>
      <c r="D39" s="32"/>
      <c r="E39" s="34"/>
      <c r="F39" s="35"/>
      <c r="G39" s="35"/>
      <c r="H39" s="36"/>
      <c r="I39" s="36"/>
      <c r="J39" s="36"/>
      <c r="K39" s="36"/>
      <c r="M39" s="37"/>
    </row>
    <row r="40" spans="1:13" s="2" customFormat="1" ht="15.75" x14ac:dyDescent="0.25">
      <c r="A40" s="32"/>
      <c r="B40" s="32" t="s">
        <v>218</v>
      </c>
      <c r="D40" s="32"/>
      <c r="E40" s="34"/>
      <c r="F40" s="35"/>
      <c r="G40" s="35"/>
      <c r="H40" s="36"/>
      <c r="I40" s="36"/>
      <c r="J40" s="36"/>
      <c r="K40" s="36"/>
      <c r="M40" s="37"/>
    </row>
    <row r="41" spans="1:13" ht="15.75" x14ac:dyDescent="0.25">
      <c r="A41" s="43">
        <f>+A34+0.01</f>
        <v>4.0199999999999996</v>
      </c>
      <c r="B41" s="33" t="s">
        <v>42</v>
      </c>
      <c r="C41" s="33"/>
      <c r="D41" s="42">
        <v>1</v>
      </c>
      <c r="E41" s="39" t="s">
        <v>43</v>
      </c>
      <c r="F41" s="35"/>
      <c r="G41" s="35">
        <f t="shared" si="1"/>
        <v>0</v>
      </c>
      <c r="H41" s="36"/>
      <c r="I41" s="44"/>
    </row>
    <row r="42" spans="1:13" ht="15.75" x14ac:dyDescent="0.25">
      <c r="A42" s="33"/>
      <c r="B42" s="33" t="s">
        <v>211</v>
      </c>
      <c r="C42" s="33"/>
      <c r="D42" s="33"/>
      <c r="E42" s="33"/>
      <c r="F42" s="35"/>
      <c r="G42" s="35"/>
      <c r="H42" s="36"/>
      <c r="I42" s="44"/>
    </row>
    <row r="43" spans="1:13" x14ac:dyDescent="0.2">
      <c r="A43" s="33"/>
      <c r="B43" s="33" t="s">
        <v>44</v>
      </c>
      <c r="C43" s="33"/>
      <c r="D43" s="33"/>
      <c r="E43" s="33"/>
      <c r="F43" s="35"/>
      <c r="G43" s="35"/>
      <c r="H43" s="29"/>
      <c r="I43" s="44"/>
    </row>
    <row r="44" spans="1:13" ht="15.75" x14ac:dyDescent="0.25">
      <c r="A44" s="33"/>
      <c r="B44" s="33" t="s">
        <v>45</v>
      </c>
      <c r="C44" s="33"/>
      <c r="D44" s="33"/>
      <c r="E44" s="33"/>
      <c r="F44" s="35"/>
      <c r="G44" s="35"/>
      <c r="H44" s="36">
        <f>SUM(G34:G43)</f>
        <v>0</v>
      </c>
      <c r="I44" s="44"/>
    </row>
    <row r="45" spans="1:13" ht="15.75" x14ac:dyDescent="0.25">
      <c r="B45" s="46" t="s">
        <v>46</v>
      </c>
      <c r="C45" s="47"/>
      <c r="D45" s="47"/>
      <c r="F45" s="35"/>
      <c r="G45" s="35"/>
      <c r="H45" s="36"/>
      <c r="I45" s="44"/>
    </row>
    <row r="46" spans="1:13" ht="15.75" x14ac:dyDescent="0.25">
      <c r="F46" s="35"/>
      <c r="G46" s="35"/>
      <c r="H46" s="36"/>
      <c r="I46" s="44"/>
    </row>
    <row r="47" spans="1:13" ht="15.75" x14ac:dyDescent="0.25">
      <c r="A47" s="30">
        <v>5</v>
      </c>
      <c r="B47" s="30" t="s">
        <v>47</v>
      </c>
      <c r="F47" s="35"/>
      <c r="G47" s="35"/>
      <c r="H47" s="36"/>
      <c r="I47" s="44"/>
    </row>
    <row r="48" spans="1:13" ht="15.75" x14ac:dyDescent="0.25">
      <c r="A48" s="41">
        <v>5.01</v>
      </c>
      <c r="B48" s="32" t="s">
        <v>48</v>
      </c>
      <c r="D48" s="33">
        <v>2</v>
      </c>
      <c r="E48" s="34" t="s">
        <v>43</v>
      </c>
      <c r="F48" s="35"/>
      <c r="G48" s="35">
        <f t="shared" si="1"/>
        <v>0</v>
      </c>
      <c r="H48" s="36"/>
      <c r="I48" s="44"/>
    </row>
    <row r="49" spans="1:9" ht="15.75" x14ac:dyDescent="0.25">
      <c r="B49" s="32" t="s">
        <v>49</v>
      </c>
      <c r="F49" s="35"/>
      <c r="G49" s="35"/>
      <c r="H49" s="36"/>
      <c r="I49" s="44"/>
    </row>
    <row r="50" spans="1:9" ht="15.75" x14ac:dyDescent="0.25">
      <c r="B50" s="32" t="s">
        <v>50</v>
      </c>
      <c r="F50" s="35"/>
      <c r="G50" s="35"/>
      <c r="H50" s="36">
        <f>SUM(G48:G50)</f>
        <v>0</v>
      </c>
      <c r="I50" s="44"/>
    </row>
    <row r="51" spans="1:9" ht="15.75" x14ac:dyDescent="0.25">
      <c r="B51" s="32" t="s">
        <v>51</v>
      </c>
      <c r="F51" s="35"/>
      <c r="G51" s="35"/>
      <c r="H51" s="36"/>
      <c r="I51" s="44"/>
    </row>
    <row r="52" spans="1:9" ht="15.75" x14ac:dyDescent="0.25">
      <c r="B52" s="46" t="s">
        <v>52</v>
      </c>
      <c r="C52" s="47"/>
      <c r="D52" s="47"/>
      <c r="F52" s="35"/>
      <c r="G52" s="35"/>
      <c r="H52" s="36"/>
      <c r="I52" s="44"/>
    </row>
    <row r="53" spans="1:9" ht="15.75" x14ac:dyDescent="0.25">
      <c r="D53" s="33"/>
      <c r="F53" s="35"/>
      <c r="G53" s="35"/>
      <c r="H53" s="36"/>
      <c r="I53" s="44"/>
    </row>
    <row r="54" spans="1:9" ht="15.75" x14ac:dyDescent="0.25">
      <c r="D54" s="33"/>
      <c r="F54" s="35"/>
      <c r="G54" s="35"/>
      <c r="H54" s="36"/>
      <c r="I54" s="44"/>
    </row>
    <row r="55" spans="1:9" ht="15.75" x14ac:dyDescent="0.25">
      <c r="A55" s="30">
        <v>6</v>
      </c>
      <c r="B55" s="30" t="s">
        <v>53</v>
      </c>
      <c r="D55" s="33"/>
      <c r="F55" s="35"/>
      <c r="G55" s="35"/>
      <c r="H55" s="36"/>
      <c r="I55" s="44"/>
    </row>
    <row r="56" spans="1:9" ht="15.75" x14ac:dyDescent="0.25">
      <c r="A56" s="41">
        <f>+A55+0.01</f>
        <v>6.01</v>
      </c>
      <c r="B56" s="32" t="s">
        <v>54</v>
      </c>
      <c r="D56" s="33">
        <v>8</v>
      </c>
      <c r="E56" s="34" t="s">
        <v>43</v>
      </c>
      <c r="F56" s="35"/>
      <c r="G56" s="35">
        <f t="shared" si="1"/>
        <v>0</v>
      </c>
      <c r="H56" s="36"/>
      <c r="I56" s="44"/>
    </row>
    <row r="57" spans="1:9" ht="15.75" x14ac:dyDescent="0.25">
      <c r="A57" s="41">
        <f>+A56+0.01</f>
        <v>6.02</v>
      </c>
      <c r="B57" s="32" t="s">
        <v>55</v>
      </c>
      <c r="D57" s="33">
        <v>4</v>
      </c>
      <c r="E57" s="34" t="s">
        <v>43</v>
      </c>
      <c r="F57" s="35"/>
      <c r="G57" s="35">
        <f t="shared" si="1"/>
        <v>0</v>
      </c>
      <c r="H57" s="36"/>
      <c r="I57" s="45" t="e">
        <f>#REF!</f>
        <v>#REF!</v>
      </c>
    </row>
    <row r="58" spans="1:9" ht="15.75" x14ac:dyDescent="0.25">
      <c r="A58" s="41">
        <f t="shared" ref="A58:A67" si="2">+A57+0.01</f>
        <v>6.0299999999999994</v>
      </c>
      <c r="B58" s="32" t="s">
        <v>56</v>
      </c>
      <c r="D58" s="33">
        <v>4</v>
      </c>
      <c r="E58" s="34" t="s">
        <v>43</v>
      </c>
      <c r="F58" s="35"/>
      <c r="G58" s="35">
        <f t="shared" si="1"/>
        <v>0</v>
      </c>
      <c r="H58" s="36"/>
      <c r="I58" s="45" t="e">
        <f>#REF!</f>
        <v>#REF!</v>
      </c>
    </row>
    <row r="59" spans="1:9" ht="15.75" x14ac:dyDescent="0.25">
      <c r="A59" s="41">
        <f t="shared" si="2"/>
        <v>6.0399999999999991</v>
      </c>
      <c r="B59" s="32" t="s">
        <v>57</v>
      </c>
      <c r="D59" s="33">
        <v>2</v>
      </c>
      <c r="E59" s="34" t="s">
        <v>43</v>
      </c>
      <c r="F59" s="35"/>
      <c r="G59" s="35">
        <f t="shared" si="1"/>
        <v>0</v>
      </c>
      <c r="H59" s="36"/>
      <c r="I59" s="45"/>
    </row>
    <row r="60" spans="1:9" ht="15.75" x14ac:dyDescent="0.25">
      <c r="A60" s="41">
        <f t="shared" si="2"/>
        <v>6.0499999999999989</v>
      </c>
      <c r="B60" s="32" t="s">
        <v>58</v>
      </c>
      <c r="D60" s="33">
        <v>1</v>
      </c>
      <c r="E60" s="34" t="s">
        <v>43</v>
      </c>
      <c r="F60" s="35"/>
      <c r="G60" s="35">
        <f t="shared" si="1"/>
        <v>0</v>
      </c>
      <c r="H60" s="36"/>
      <c r="I60" s="45"/>
    </row>
    <row r="61" spans="1:9" ht="15.75" x14ac:dyDescent="0.25">
      <c r="A61" s="41">
        <f t="shared" si="2"/>
        <v>6.0599999999999987</v>
      </c>
      <c r="B61" s="32" t="s">
        <v>59</v>
      </c>
      <c r="D61" s="33">
        <v>1</v>
      </c>
      <c r="E61" s="34" t="s">
        <v>43</v>
      </c>
      <c r="F61" s="35"/>
      <c r="G61" s="35">
        <f t="shared" si="1"/>
        <v>0</v>
      </c>
      <c r="H61" s="36"/>
      <c r="I61" s="45"/>
    </row>
    <row r="62" spans="1:9" ht="15.75" x14ac:dyDescent="0.25">
      <c r="A62" s="41">
        <f t="shared" si="2"/>
        <v>6.0699999999999985</v>
      </c>
      <c r="B62" s="32" t="s">
        <v>60</v>
      </c>
      <c r="D62" s="33">
        <v>26</v>
      </c>
      <c r="E62" s="34" t="s">
        <v>43</v>
      </c>
      <c r="F62" s="35"/>
      <c r="G62" s="35">
        <f t="shared" si="1"/>
        <v>0</v>
      </c>
      <c r="H62" s="36"/>
      <c r="I62" s="44"/>
    </row>
    <row r="63" spans="1:9" ht="15.75" x14ac:dyDescent="0.25">
      <c r="A63" s="41">
        <f t="shared" si="2"/>
        <v>6.0799999999999983</v>
      </c>
      <c r="B63" s="32" t="s">
        <v>61</v>
      </c>
      <c r="D63" s="33">
        <v>10</v>
      </c>
      <c r="E63" s="34" t="s">
        <v>43</v>
      </c>
      <c r="F63" s="35"/>
      <c r="G63" s="35">
        <f t="shared" si="1"/>
        <v>0</v>
      </c>
      <c r="H63" s="36"/>
      <c r="I63" s="44"/>
    </row>
    <row r="64" spans="1:9" ht="15.75" x14ac:dyDescent="0.25">
      <c r="A64" s="41">
        <f t="shared" si="2"/>
        <v>6.0899999999999981</v>
      </c>
      <c r="B64" s="32" t="s">
        <v>62</v>
      </c>
      <c r="D64" s="33">
        <v>2</v>
      </c>
      <c r="E64" s="34" t="s">
        <v>43</v>
      </c>
      <c r="F64" s="35"/>
      <c r="G64" s="35">
        <f t="shared" si="1"/>
        <v>0</v>
      </c>
      <c r="H64" s="36"/>
      <c r="I64" s="45" t="e">
        <f>#REF!</f>
        <v>#REF!</v>
      </c>
    </row>
    <row r="65" spans="1:9" ht="15.75" x14ac:dyDescent="0.25">
      <c r="A65" s="41">
        <f t="shared" si="2"/>
        <v>6.0999999999999979</v>
      </c>
      <c r="B65" s="32" t="s">
        <v>63</v>
      </c>
      <c r="D65" s="33">
        <v>2</v>
      </c>
      <c r="E65" s="34" t="s">
        <v>43</v>
      </c>
      <c r="F65" s="35"/>
      <c r="G65" s="35">
        <f t="shared" si="1"/>
        <v>0</v>
      </c>
      <c r="H65" s="36"/>
      <c r="I65" s="44"/>
    </row>
    <row r="66" spans="1:9" ht="15.75" x14ac:dyDescent="0.25">
      <c r="A66" s="41">
        <f t="shared" si="2"/>
        <v>6.1099999999999977</v>
      </c>
      <c r="B66" s="32" t="s">
        <v>64</v>
      </c>
      <c r="D66" s="33">
        <v>2</v>
      </c>
      <c r="E66" s="34" t="s">
        <v>43</v>
      </c>
      <c r="F66" s="35"/>
      <c r="G66" s="35">
        <f t="shared" si="1"/>
        <v>0</v>
      </c>
      <c r="H66" s="36"/>
      <c r="I66" s="45" t="e">
        <f>#REF!</f>
        <v>#REF!</v>
      </c>
    </row>
    <row r="67" spans="1:9" ht="15.75" x14ac:dyDescent="0.25">
      <c r="A67" s="41">
        <f t="shared" si="2"/>
        <v>6.1199999999999974</v>
      </c>
      <c r="B67" s="32" t="s">
        <v>65</v>
      </c>
      <c r="D67" s="33">
        <v>4</v>
      </c>
      <c r="E67" s="34" t="s">
        <v>43</v>
      </c>
      <c r="F67" s="35"/>
      <c r="G67" s="35">
        <f t="shared" si="1"/>
        <v>0</v>
      </c>
      <c r="H67" s="36"/>
      <c r="I67" s="45"/>
    </row>
    <row r="68" spans="1:9" ht="15.75" x14ac:dyDescent="0.25">
      <c r="B68" s="46" t="s">
        <v>66</v>
      </c>
      <c r="C68" s="47"/>
      <c r="D68" s="47"/>
      <c r="F68" s="35"/>
      <c r="G68" s="35"/>
      <c r="H68" s="36">
        <f>SUM(G56:G68)</f>
        <v>0</v>
      </c>
      <c r="I68" s="44" t="e">
        <f>#REF!</f>
        <v>#REF!</v>
      </c>
    </row>
    <row r="69" spans="1:9" ht="15.75" x14ac:dyDescent="0.25">
      <c r="D69" s="33"/>
      <c r="F69" s="35"/>
      <c r="G69" s="35"/>
      <c r="H69" s="36"/>
      <c r="I69" s="45" t="e">
        <f>#REF!</f>
        <v>#REF!</v>
      </c>
    </row>
    <row r="70" spans="1:9" s="2" customFormat="1" ht="16.5" customHeight="1" x14ac:dyDescent="0.25">
      <c r="A70" s="30">
        <v>7</v>
      </c>
      <c r="B70" s="30" t="s">
        <v>67</v>
      </c>
      <c r="D70" s="42"/>
      <c r="E70" s="16"/>
      <c r="F70" s="35"/>
      <c r="G70" s="35"/>
      <c r="H70" s="36"/>
      <c r="I70" s="48"/>
    </row>
    <row r="71" spans="1:9" s="2" customFormat="1" x14ac:dyDescent="0.2">
      <c r="A71" s="41">
        <v>7.01</v>
      </c>
      <c r="B71" s="32" t="s">
        <v>68</v>
      </c>
      <c r="C71" s="32"/>
      <c r="D71" s="33">
        <v>6</v>
      </c>
      <c r="E71" s="34" t="s">
        <v>69</v>
      </c>
      <c r="F71" s="35"/>
      <c r="G71" s="35">
        <f t="shared" si="1"/>
        <v>0</v>
      </c>
    </row>
    <row r="72" spans="1:9" s="2" customFormat="1" x14ac:dyDescent="0.2">
      <c r="A72" s="41"/>
      <c r="B72" s="32" t="s">
        <v>70</v>
      </c>
      <c r="C72" s="32"/>
      <c r="D72" s="33"/>
      <c r="E72" s="34"/>
      <c r="F72" s="35"/>
      <c r="G72" s="35"/>
    </row>
    <row r="73" spans="1:9" s="2" customFormat="1" ht="15.75" x14ac:dyDescent="0.25">
      <c r="A73" s="41">
        <v>7.02</v>
      </c>
      <c r="B73" s="32" t="s">
        <v>71</v>
      </c>
      <c r="C73" s="32"/>
      <c r="D73" s="33">
        <v>8</v>
      </c>
      <c r="E73" s="34" t="s">
        <v>69</v>
      </c>
      <c r="F73" s="35"/>
      <c r="G73" s="35">
        <f t="shared" si="1"/>
        <v>0</v>
      </c>
      <c r="H73" s="36"/>
      <c r="I73" s="49"/>
    </row>
    <row r="74" spans="1:9" s="2" customFormat="1" ht="15.75" x14ac:dyDescent="0.25">
      <c r="A74" s="43"/>
      <c r="D74" s="42"/>
      <c r="E74" s="16"/>
      <c r="F74" s="35"/>
      <c r="G74" s="35"/>
      <c r="H74" s="36">
        <f>SUM(G71:G73)</f>
        <v>0</v>
      </c>
      <c r="I74" s="49"/>
    </row>
    <row r="75" spans="1:9" ht="15.75" x14ac:dyDescent="0.25">
      <c r="A75" s="30">
        <v>8</v>
      </c>
      <c r="B75" s="30" t="s">
        <v>72</v>
      </c>
      <c r="D75" s="33"/>
      <c r="F75" s="35"/>
      <c r="G75" s="35"/>
      <c r="H75" s="36"/>
      <c r="I75" s="45" t="e">
        <f>#REF!</f>
        <v>#REF!</v>
      </c>
    </row>
    <row r="76" spans="1:9" ht="14.25" customHeight="1" x14ac:dyDescent="0.25">
      <c r="A76" s="41">
        <v>8.01</v>
      </c>
      <c r="B76" s="32" t="s">
        <v>73</v>
      </c>
      <c r="D76" s="33">
        <v>4</v>
      </c>
      <c r="E76" s="34" t="s">
        <v>43</v>
      </c>
      <c r="F76" s="35"/>
      <c r="G76" s="35">
        <f t="shared" si="1"/>
        <v>0</v>
      </c>
      <c r="H76" s="36"/>
      <c r="I76" s="44"/>
    </row>
    <row r="77" spans="1:9" ht="14.25" customHeight="1" x14ac:dyDescent="0.25">
      <c r="A77" s="41">
        <v>8.02</v>
      </c>
      <c r="B77" s="32" t="s">
        <v>74</v>
      </c>
      <c r="D77" s="33">
        <v>2</v>
      </c>
      <c r="E77" s="34" t="s">
        <v>43</v>
      </c>
      <c r="F77" s="35"/>
      <c r="G77" s="35">
        <f t="shared" si="1"/>
        <v>0</v>
      </c>
      <c r="H77" s="36"/>
      <c r="I77" s="44"/>
    </row>
    <row r="78" spans="1:9" ht="15.75" x14ac:dyDescent="0.25">
      <c r="A78" s="41">
        <v>8.0299999999999994</v>
      </c>
      <c r="B78" s="32" t="s">
        <v>75</v>
      </c>
      <c r="D78" s="33">
        <v>2</v>
      </c>
      <c r="E78" s="34" t="s">
        <v>43</v>
      </c>
      <c r="F78" s="35"/>
      <c r="G78" s="35">
        <f t="shared" si="1"/>
        <v>0</v>
      </c>
      <c r="H78" s="36"/>
      <c r="I78" s="44"/>
    </row>
    <row r="79" spans="1:9" ht="15.75" x14ac:dyDescent="0.25">
      <c r="A79" s="41">
        <v>8.0399999999999991</v>
      </c>
      <c r="B79" s="32" t="s">
        <v>76</v>
      </c>
      <c r="D79" s="33">
        <v>1</v>
      </c>
      <c r="E79" s="34" t="s">
        <v>43</v>
      </c>
      <c r="F79" s="35"/>
      <c r="G79" s="35">
        <f t="shared" si="1"/>
        <v>0</v>
      </c>
      <c r="H79" s="36"/>
      <c r="I79" s="44"/>
    </row>
    <row r="80" spans="1:9" ht="15.75" x14ac:dyDescent="0.25">
      <c r="B80" s="46" t="s">
        <v>66</v>
      </c>
      <c r="C80" s="47"/>
      <c r="D80" s="47"/>
      <c r="F80" s="35"/>
      <c r="G80" s="35"/>
      <c r="H80" s="36">
        <f>SUM(G76:G80)</f>
        <v>0</v>
      </c>
      <c r="I80" s="44"/>
    </row>
    <row r="81" spans="1:9" ht="15.75" x14ac:dyDescent="0.25">
      <c r="D81" s="33"/>
      <c r="F81" s="35"/>
      <c r="G81" s="35"/>
      <c r="H81" s="36"/>
      <c r="I81" s="44"/>
    </row>
    <row r="82" spans="1:9" ht="15.75" x14ac:dyDescent="0.25">
      <c r="A82" s="30">
        <v>9</v>
      </c>
      <c r="B82" s="30" t="s">
        <v>77</v>
      </c>
      <c r="D82" s="33"/>
      <c r="F82" s="35"/>
      <c r="G82" s="35"/>
      <c r="H82" s="36"/>
      <c r="I82" s="44"/>
    </row>
    <row r="83" spans="1:9" s="38" customFormat="1" x14ac:dyDescent="0.2">
      <c r="A83" s="41">
        <f>A82+0.01</f>
        <v>9.01</v>
      </c>
      <c r="B83" s="32" t="s">
        <v>78</v>
      </c>
      <c r="C83" s="32"/>
      <c r="D83" s="33">
        <v>1</v>
      </c>
      <c r="E83" s="34" t="s">
        <v>43</v>
      </c>
      <c r="F83" s="35"/>
      <c r="G83" s="35">
        <f t="shared" si="1"/>
        <v>0</v>
      </c>
    </row>
    <row r="84" spans="1:9" ht="15.75" x14ac:dyDescent="0.25">
      <c r="A84" s="41">
        <f>A83+0.01</f>
        <v>9.02</v>
      </c>
      <c r="B84" s="32" t="s">
        <v>79</v>
      </c>
      <c r="D84" s="33">
        <v>1</v>
      </c>
      <c r="E84" s="34" t="s">
        <v>43</v>
      </c>
      <c r="F84" s="35"/>
      <c r="G84" s="35">
        <f t="shared" si="1"/>
        <v>0</v>
      </c>
      <c r="H84" s="36"/>
      <c r="I84" s="44"/>
    </row>
    <row r="85" spans="1:9" ht="15.75" x14ac:dyDescent="0.25">
      <c r="A85" s="41"/>
      <c r="B85" s="32" t="s">
        <v>80</v>
      </c>
      <c r="E85" s="34"/>
      <c r="H85" s="36">
        <f>SUM(G83:G85)</f>
        <v>0</v>
      </c>
      <c r="I85" s="44"/>
    </row>
    <row r="86" spans="1:9" ht="15.75" x14ac:dyDescent="0.25">
      <c r="A86" s="41"/>
      <c r="H86" s="36"/>
      <c r="I86" s="44"/>
    </row>
    <row r="87" spans="1:9" s="2" customFormat="1" ht="15.75" x14ac:dyDescent="0.25">
      <c r="A87" s="133" t="s">
        <v>204</v>
      </c>
      <c r="B87" s="21" t="s">
        <v>81</v>
      </c>
      <c r="C87" s="50"/>
      <c r="D87" s="23"/>
      <c r="E87" s="24"/>
      <c r="F87" s="25"/>
      <c r="G87" s="25"/>
      <c r="H87" s="26">
        <f>SUM(H89:H133)</f>
        <v>0</v>
      </c>
    </row>
    <row r="88" spans="1:9" s="38" customFormat="1" ht="15.75" x14ac:dyDescent="0.25">
      <c r="A88" s="51"/>
      <c r="B88" s="52"/>
      <c r="C88" s="52"/>
      <c r="D88" s="53"/>
      <c r="E88" s="54"/>
    </row>
    <row r="89" spans="1:9" s="38" customFormat="1" ht="15.75" x14ac:dyDescent="0.25">
      <c r="A89" s="55">
        <f>A82+1</f>
        <v>10</v>
      </c>
      <c r="B89" s="138" t="s">
        <v>82</v>
      </c>
      <c r="C89" s="138"/>
      <c r="D89" s="42"/>
      <c r="E89" s="54"/>
      <c r="F89" s="35"/>
      <c r="G89" s="56"/>
    </row>
    <row r="90" spans="1:9" s="38" customFormat="1" ht="15.75" x14ac:dyDescent="0.25">
      <c r="A90" s="57">
        <f>A89+0.01</f>
        <v>10.01</v>
      </c>
      <c r="B90" s="38" t="s">
        <v>83</v>
      </c>
      <c r="C90" s="58"/>
      <c r="D90" s="42">
        <v>22.3</v>
      </c>
      <c r="E90" s="54" t="s">
        <v>84</v>
      </c>
      <c r="F90" s="35"/>
      <c r="G90" s="56">
        <f>ROUND(F90*D90,2)</f>
        <v>0</v>
      </c>
    </row>
    <row r="91" spans="1:9" s="38" customFormat="1" ht="15.75" x14ac:dyDescent="0.25">
      <c r="A91" s="57">
        <f>A90+0.01</f>
        <v>10.02</v>
      </c>
      <c r="B91" s="38" t="s">
        <v>85</v>
      </c>
      <c r="C91" s="58"/>
      <c r="D91" s="42">
        <v>14.45</v>
      </c>
      <c r="E91" s="54" t="s">
        <v>86</v>
      </c>
      <c r="F91" s="35"/>
      <c r="G91" s="56">
        <f t="shared" ref="G91:G132" si="3">ROUND(F91*D91,2)</f>
        <v>0</v>
      </c>
    </row>
    <row r="92" spans="1:9" s="38" customFormat="1" ht="15.75" x14ac:dyDescent="0.25">
      <c r="A92" s="57">
        <f>A91+0.01</f>
        <v>10.029999999999999</v>
      </c>
      <c r="B92" s="38" t="s">
        <v>87</v>
      </c>
      <c r="C92" s="58"/>
      <c r="D92" s="42">
        <v>14.45</v>
      </c>
      <c r="E92" s="54" t="s">
        <v>86</v>
      </c>
      <c r="F92" s="35"/>
      <c r="G92" s="56">
        <f t="shared" si="3"/>
        <v>0</v>
      </c>
    </row>
    <row r="93" spans="1:9" s="38" customFormat="1" ht="15.75" x14ac:dyDescent="0.25">
      <c r="A93" s="59"/>
      <c r="B93" s="38" t="s">
        <v>88</v>
      </c>
      <c r="C93" s="58"/>
      <c r="D93" s="42"/>
      <c r="E93" s="54"/>
      <c r="F93" s="35"/>
      <c r="G93" s="56"/>
      <c r="H93" s="60">
        <f>SUM(G90:G92)</f>
        <v>0</v>
      </c>
    </row>
    <row r="94" spans="1:9" s="38" customFormat="1" ht="15.75" x14ac:dyDescent="0.25">
      <c r="A94" s="59"/>
      <c r="C94" s="58"/>
      <c r="D94" s="42"/>
      <c r="E94" s="54"/>
      <c r="F94" s="35"/>
      <c r="G94" s="56"/>
      <c r="H94" s="60"/>
    </row>
    <row r="95" spans="1:9" s="38" customFormat="1" ht="15.75" x14ac:dyDescent="0.25">
      <c r="A95" s="55">
        <f>A89+1</f>
        <v>11</v>
      </c>
      <c r="B95" s="4" t="s">
        <v>89</v>
      </c>
      <c r="D95" s="42"/>
      <c r="E95" s="54"/>
      <c r="F95" s="35"/>
      <c r="G95" s="56"/>
      <c r="H95" s="60"/>
    </row>
    <row r="96" spans="1:9" s="38" customFormat="1" x14ac:dyDescent="0.2">
      <c r="A96" s="57">
        <f>A95+0.01</f>
        <v>11.01</v>
      </c>
      <c r="B96" s="38" t="s">
        <v>90</v>
      </c>
      <c r="D96" s="42">
        <v>2</v>
      </c>
      <c r="E96" s="54" t="s">
        <v>20</v>
      </c>
      <c r="F96" s="35"/>
      <c r="G96" s="56">
        <f t="shared" si="3"/>
        <v>0</v>
      </c>
    </row>
    <row r="97" spans="1:8" s="38" customFormat="1" x14ac:dyDescent="0.2">
      <c r="A97" s="57">
        <f>A96+0.01</f>
        <v>11.02</v>
      </c>
      <c r="B97" s="38" t="s">
        <v>91</v>
      </c>
      <c r="D97" s="42">
        <v>17.216000000000001</v>
      </c>
      <c r="E97" s="54" t="s">
        <v>92</v>
      </c>
      <c r="F97" s="35"/>
      <c r="G97" s="56">
        <f t="shared" si="3"/>
        <v>0</v>
      </c>
    </row>
    <row r="98" spans="1:8" s="38" customFormat="1" x14ac:dyDescent="0.2">
      <c r="A98" s="57"/>
      <c r="B98" s="38" t="s">
        <v>93</v>
      </c>
      <c r="D98" s="42"/>
      <c r="E98" s="54"/>
      <c r="F98" s="35"/>
      <c r="G98" s="56"/>
    </row>
    <row r="99" spans="1:8" s="38" customFormat="1" x14ac:dyDescent="0.2">
      <c r="A99" s="57">
        <f>A97+0.01</f>
        <v>11.03</v>
      </c>
      <c r="B99" s="38" t="s">
        <v>94</v>
      </c>
      <c r="D99" s="42">
        <v>17.216000000000001</v>
      </c>
      <c r="E99" s="54" t="s">
        <v>92</v>
      </c>
      <c r="F99" s="35"/>
      <c r="G99" s="56">
        <f t="shared" si="3"/>
        <v>0</v>
      </c>
    </row>
    <row r="100" spans="1:8" s="38" customFormat="1" x14ac:dyDescent="0.2">
      <c r="A100" s="57">
        <f>A99+0.01</f>
        <v>11.04</v>
      </c>
      <c r="B100" s="38" t="s">
        <v>95</v>
      </c>
      <c r="D100" s="42">
        <v>18.076800000000002</v>
      </c>
      <c r="E100" s="54" t="s">
        <v>92</v>
      </c>
      <c r="F100" s="35"/>
      <c r="G100" s="56">
        <f t="shared" si="3"/>
        <v>0</v>
      </c>
    </row>
    <row r="101" spans="1:8" s="38" customFormat="1" ht="15.75" x14ac:dyDescent="0.25">
      <c r="D101" s="42"/>
      <c r="E101" s="54"/>
      <c r="F101" s="35"/>
      <c r="G101" s="56"/>
      <c r="H101" s="60">
        <f>SUM(G96:G101)</f>
        <v>0</v>
      </c>
    </row>
    <row r="102" spans="1:8" s="38" customFormat="1" ht="15.75" x14ac:dyDescent="0.25">
      <c r="A102" s="55">
        <f>A95+1</f>
        <v>12</v>
      </c>
      <c r="B102" s="4" t="s">
        <v>96</v>
      </c>
      <c r="D102" s="42"/>
      <c r="E102" s="54"/>
      <c r="F102" s="35"/>
      <c r="G102" s="56"/>
      <c r="H102" s="60"/>
    </row>
    <row r="103" spans="1:8" s="38" customFormat="1" ht="15.75" x14ac:dyDescent="0.25">
      <c r="A103" s="57">
        <f t="shared" ref="A103:A116" si="4">A102+0.01</f>
        <v>12.01</v>
      </c>
      <c r="B103" s="140" t="s">
        <v>97</v>
      </c>
      <c r="C103" s="140"/>
      <c r="D103" s="42">
        <v>1</v>
      </c>
      <c r="E103" s="54" t="s">
        <v>20</v>
      </c>
      <c r="F103" s="35"/>
      <c r="G103" s="56">
        <f t="shared" si="3"/>
        <v>0</v>
      </c>
      <c r="H103" s="60"/>
    </row>
    <row r="104" spans="1:8" s="38" customFormat="1" ht="15.75" x14ac:dyDescent="0.25">
      <c r="A104" s="57">
        <f t="shared" si="4"/>
        <v>12.02</v>
      </c>
      <c r="B104" s="140" t="s">
        <v>98</v>
      </c>
      <c r="C104" s="140"/>
      <c r="D104" s="42">
        <v>1</v>
      </c>
      <c r="E104" s="54" t="s">
        <v>20</v>
      </c>
      <c r="F104" s="35"/>
      <c r="G104" s="56">
        <f t="shared" si="3"/>
        <v>0</v>
      </c>
      <c r="H104" s="60"/>
    </row>
    <row r="105" spans="1:8" s="38" customFormat="1" ht="15.75" x14ac:dyDescent="0.25">
      <c r="A105" s="57">
        <f t="shared" si="4"/>
        <v>12.03</v>
      </c>
      <c r="B105" s="140" t="s">
        <v>99</v>
      </c>
      <c r="C105" s="140"/>
      <c r="D105" s="42">
        <v>2</v>
      </c>
      <c r="E105" s="54" t="s">
        <v>20</v>
      </c>
      <c r="F105" s="35"/>
      <c r="G105" s="56">
        <f t="shared" si="3"/>
        <v>0</v>
      </c>
      <c r="H105" s="60"/>
    </row>
    <row r="106" spans="1:8" s="38" customFormat="1" ht="15.75" x14ac:dyDescent="0.25">
      <c r="A106" s="57">
        <f t="shared" si="4"/>
        <v>12.04</v>
      </c>
      <c r="B106" s="140" t="s">
        <v>100</v>
      </c>
      <c r="C106" s="140"/>
      <c r="D106" s="42">
        <v>1</v>
      </c>
      <c r="E106" s="54" t="s">
        <v>20</v>
      </c>
      <c r="F106" s="35"/>
      <c r="G106" s="56">
        <f t="shared" si="3"/>
        <v>0</v>
      </c>
      <c r="H106" s="60"/>
    </row>
    <row r="107" spans="1:8" s="38" customFormat="1" ht="15.75" x14ac:dyDescent="0.25">
      <c r="A107" s="57">
        <f t="shared" si="4"/>
        <v>12.049999999999999</v>
      </c>
      <c r="B107" s="61" t="s">
        <v>101</v>
      </c>
      <c r="C107" s="61"/>
      <c r="D107" s="42">
        <v>1</v>
      </c>
      <c r="E107" s="54" t="s">
        <v>20</v>
      </c>
      <c r="F107" s="35"/>
      <c r="G107" s="56">
        <f t="shared" si="3"/>
        <v>0</v>
      </c>
      <c r="H107" s="60"/>
    </row>
    <row r="108" spans="1:8" s="38" customFormat="1" ht="15.75" x14ac:dyDescent="0.25">
      <c r="A108" s="57">
        <f>A107+0.01</f>
        <v>12.059999999999999</v>
      </c>
      <c r="B108" s="140" t="s">
        <v>102</v>
      </c>
      <c r="C108" s="140"/>
      <c r="D108" s="42">
        <v>4</v>
      </c>
      <c r="E108" s="54" t="s">
        <v>20</v>
      </c>
      <c r="F108" s="35"/>
      <c r="G108" s="56">
        <f t="shared" si="3"/>
        <v>0</v>
      </c>
      <c r="H108" s="60"/>
    </row>
    <row r="109" spans="1:8" s="38" customFormat="1" ht="15.75" x14ac:dyDescent="0.25">
      <c r="A109" s="57">
        <f>A108+0.01</f>
        <v>12.069999999999999</v>
      </c>
      <c r="B109" s="140" t="s">
        <v>103</v>
      </c>
      <c r="C109" s="140"/>
      <c r="D109" s="42">
        <v>20</v>
      </c>
      <c r="E109" s="54" t="s">
        <v>84</v>
      </c>
      <c r="F109" s="35"/>
      <c r="G109" s="56">
        <f t="shared" si="3"/>
        <v>0</v>
      </c>
      <c r="H109" s="60"/>
    </row>
    <row r="110" spans="1:8" s="38" customFormat="1" ht="15.75" x14ac:dyDescent="0.25">
      <c r="A110" s="57">
        <f t="shared" si="4"/>
        <v>12.079999999999998</v>
      </c>
      <c r="B110" s="140" t="s">
        <v>104</v>
      </c>
      <c r="C110" s="140"/>
      <c r="D110" s="42">
        <v>1</v>
      </c>
      <c r="E110" s="54" t="s">
        <v>20</v>
      </c>
      <c r="F110" s="35"/>
      <c r="G110" s="56">
        <f t="shared" si="3"/>
        <v>0</v>
      </c>
      <c r="H110" s="60"/>
    </row>
    <row r="111" spans="1:8" s="38" customFormat="1" ht="15.75" x14ac:dyDescent="0.25">
      <c r="A111" s="57">
        <f t="shared" si="4"/>
        <v>12.089999999999998</v>
      </c>
      <c r="B111" s="140" t="s">
        <v>105</v>
      </c>
      <c r="C111" s="140"/>
      <c r="D111" s="42">
        <v>1</v>
      </c>
      <c r="E111" s="54" t="s">
        <v>20</v>
      </c>
      <c r="F111" s="35"/>
      <c r="G111" s="56">
        <f t="shared" si="3"/>
        <v>0</v>
      </c>
      <c r="H111" s="60"/>
    </row>
    <row r="112" spans="1:8" s="38" customFormat="1" ht="15.75" x14ac:dyDescent="0.25">
      <c r="A112" s="57">
        <f t="shared" si="4"/>
        <v>12.099999999999998</v>
      </c>
      <c r="B112" s="140" t="s">
        <v>106</v>
      </c>
      <c r="C112" s="140"/>
      <c r="D112" s="42">
        <v>15</v>
      </c>
      <c r="E112" s="54" t="s">
        <v>84</v>
      </c>
      <c r="F112" s="35"/>
      <c r="G112" s="56">
        <f t="shared" si="3"/>
        <v>0</v>
      </c>
      <c r="H112" s="60"/>
    </row>
    <row r="113" spans="1:8" s="38" customFormat="1" ht="15.75" x14ac:dyDescent="0.25">
      <c r="A113" s="57">
        <f t="shared" si="4"/>
        <v>12.109999999999998</v>
      </c>
      <c r="B113" s="140" t="s">
        <v>107</v>
      </c>
      <c r="C113" s="140"/>
      <c r="D113" s="42">
        <v>35</v>
      </c>
      <c r="E113" s="54" t="s">
        <v>84</v>
      </c>
      <c r="F113" s="35"/>
      <c r="G113" s="56">
        <f t="shared" si="3"/>
        <v>0</v>
      </c>
      <c r="H113" s="60"/>
    </row>
    <row r="114" spans="1:8" s="38" customFormat="1" ht="18.75" customHeight="1" x14ac:dyDescent="0.25">
      <c r="A114" s="57">
        <f t="shared" si="4"/>
        <v>12.119999999999997</v>
      </c>
      <c r="B114" s="140" t="s">
        <v>108</v>
      </c>
      <c r="C114" s="140"/>
      <c r="D114" s="42">
        <v>1</v>
      </c>
      <c r="E114" s="54" t="s">
        <v>20</v>
      </c>
      <c r="F114" s="35"/>
      <c r="G114" s="56">
        <f t="shared" si="3"/>
        <v>0</v>
      </c>
      <c r="H114" s="60"/>
    </row>
    <row r="115" spans="1:8" s="38" customFormat="1" ht="18.75" customHeight="1" x14ac:dyDescent="0.25">
      <c r="A115" s="57">
        <f t="shared" si="4"/>
        <v>12.129999999999997</v>
      </c>
      <c r="B115" s="140" t="s">
        <v>109</v>
      </c>
      <c r="C115" s="140"/>
      <c r="D115" s="42">
        <v>3</v>
      </c>
      <c r="E115" s="54" t="s">
        <v>20</v>
      </c>
      <c r="F115" s="35"/>
      <c r="G115" s="56">
        <f t="shared" si="3"/>
        <v>0</v>
      </c>
      <c r="H115" s="60"/>
    </row>
    <row r="116" spans="1:8" s="38" customFormat="1" ht="15.75" x14ac:dyDescent="0.25">
      <c r="A116" s="57">
        <f t="shared" si="4"/>
        <v>12.139999999999997</v>
      </c>
      <c r="B116" s="140" t="s">
        <v>110</v>
      </c>
      <c r="C116" s="140"/>
      <c r="D116" s="42">
        <v>1</v>
      </c>
      <c r="E116" s="54" t="s">
        <v>20</v>
      </c>
      <c r="F116" s="35"/>
      <c r="G116" s="56">
        <f t="shared" si="3"/>
        <v>0</v>
      </c>
      <c r="H116" s="60"/>
    </row>
    <row r="117" spans="1:8" s="38" customFormat="1" ht="15.75" x14ac:dyDescent="0.25">
      <c r="A117" s="57"/>
      <c r="B117" s="61"/>
      <c r="C117" s="61"/>
      <c r="D117" s="42"/>
      <c r="E117" s="54"/>
      <c r="F117" s="35"/>
      <c r="G117" s="56"/>
      <c r="H117" s="60">
        <f>SUM(G103:G116)</f>
        <v>0</v>
      </c>
    </row>
    <row r="118" spans="1:8" s="38" customFormat="1" x14ac:dyDescent="0.2">
      <c r="F118" s="35"/>
      <c r="G118" s="56"/>
    </row>
    <row r="119" spans="1:8" s="38" customFormat="1" ht="15.75" x14ac:dyDescent="0.25">
      <c r="A119" s="55">
        <f>A102+1</f>
        <v>13</v>
      </c>
      <c r="B119" s="4" t="s">
        <v>111</v>
      </c>
      <c r="D119" s="42"/>
      <c r="E119" s="54"/>
      <c r="F119" s="35"/>
      <c r="G119" s="56"/>
      <c r="H119" s="60"/>
    </row>
    <row r="120" spans="1:8" s="38" customFormat="1" x14ac:dyDescent="0.2">
      <c r="A120" s="57">
        <f>A119+0.01</f>
        <v>13.01</v>
      </c>
      <c r="B120" s="38" t="s">
        <v>112</v>
      </c>
      <c r="D120" s="42">
        <v>14.45</v>
      </c>
      <c r="E120" s="54" t="s">
        <v>86</v>
      </c>
      <c r="F120" s="35"/>
      <c r="G120" s="56">
        <f t="shared" si="3"/>
        <v>0</v>
      </c>
    </row>
    <row r="121" spans="1:8" s="38" customFormat="1" x14ac:dyDescent="0.2">
      <c r="A121" s="57">
        <f>A120+0.01</f>
        <v>13.02</v>
      </c>
      <c r="B121" s="38" t="s">
        <v>113</v>
      </c>
      <c r="D121" s="42">
        <v>19.3</v>
      </c>
      <c r="E121" s="54" t="s">
        <v>84</v>
      </c>
      <c r="F121" s="35"/>
      <c r="G121" s="56">
        <f t="shared" si="3"/>
        <v>0</v>
      </c>
    </row>
    <row r="122" spans="1:8" s="38" customFormat="1" ht="15.75" x14ac:dyDescent="0.25">
      <c r="A122" s="57"/>
      <c r="D122" s="42"/>
      <c r="E122" s="54"/>
      <c r="F122" s="35"/>
      <c r="G122" s="56"/>
      <c r="H122" s="60">
        <f>SUM(G120:G122)</f>
        <v>0</v>
      </c>
    </row>
    <row r="123" spans="1:8" s="38" customFormat="1" ht="15.75" x14ac:dyDescent="0.25">
      <c r="A123" s="57"/>
      <c r="D123" s="42"/>
      <c r="E123" s="54"/>
      <c r="F123" s="35"/>
      <c r="G123" s="56"/>
      <c r="H123" s="60"/>
    </row>
    <row r="124" spans="1:8" s="38" customFormat="1" ht="15.75" x14ac:dyDescent="0.25">
      <c r="A124" s="55">
        <f>A119+1</f>
        <v>14</v>
      </c>
      <c r="B124" s="4" t="s">
        <v>114</v>
      </c>
      <c r="D124" s="42"/>
      <c r="E124" s="54"/>
      <c r="F124" s="35"/>
      <c r="G124" s="56"/>
      <c r="H124" s="60"/>
    </row>
    <row r="125" spans="1:8" s="38" customFormat="1" ht="15.75" x14ac:dyDescent="0.25">
      <c r="A125" s="57">
        <f>A124+0.01</f>
        <v>14.01</v>
      </c>
      <c r="B125" s="38" t="s">
        <v>115</v>
      </c>
      <c r="C125" s="58"/>
      <c r="D125" s="42">
        <v>107.04</v>
      </c>
      <c r="E125" s="54" t="s">
        <v>86</v>
      </c>
      <c r="F125" s="35"/>
      <c r="G125" s="56">
        <f t="shared" si="3"/>
        <v>0</v>
      </c>
      <c r="H125" s="60"/>
    </row>
    <row r="126" spans="1:8" s="38" customFormat="1" ht="15.75" x14ac:dyDescent="0.25">
      <c r="A126" s="57">
        <f>A125+0.01</f>
        <v>14.02</v>
      </c>
      <c r="B126" s="38" t="s">
        <v>116</v>
      </c>
      <c r="C126" s="58"/>
      <c r="D126" s="42">
        <v>53.52</v>
      </c>
      <c r="E126" s="54" t="s">
        <v>86</v>
      </c>
      <c r="F126" s="35"/>
      <c r="G126" s="56">
        <f t="shared" si="3"/>
        <v>0</v>
      </c>
    </row>
    <row r="127" spans="1:8" s="38" customFormat="1" ht="15.75" x14ac:dyDescent="0.25">
      <c r="A127" s="57">
        <f>A126+0.01</f>
        <v>14.03</v>
      </c>
      <c r="B127" s="38" t="s">
        <v>117</v>
      </c>
      <c r="C127" s="58"/>
      <c r="D127" s="42">
        <v>53.52</v>
      </c>
      <c r="E127" s="54" t="s">
        <v>86</v>
      </c>
      <c r="F127" s="35"/>
      <c r="G127" s="56">
        <f t="shared" si="3"/>
        <v>0</v>
      </c>
    </row>
    <row r="128" spans="1:8" s="38" customFormat="1" ht="15.75" x14ac:dyDescent="0.25">
      <c r="A128" s="57">
        <f>A127+0.01</f>
        <v>14.04</v>
      </c>
      <c r="B128" s="38" t="s">
        <v>118</v>
      </c>
      <c r="C128" s="58"/>
      <c r="D128" s="42">
        <v>14.45</v>
      </c>
      <c r="E128" s="54" t="s">
        <v>86</v>
      </c>
      <c r="F128" s="35"/>
      <c r="G128" s="56">
        <f t="shared" si="3"/>
        <v>0</v>
      </c>
    </row>
    <row r="129" spans="1:8" s="38" customFormat="1" ht="15.75" x14ac:dyDescent="0.25">
      <c r="A129" s="57"/>
      <c r="C129" s="58"/>
      <c r="D129" s="42"/>
      <c r="E129" s="54"/>
      <c r="F129" s="35"/>
      <c r="G129" s="56"/>
      <c r="H129" s="60">
        <f>SUM(G125:G128)</f>
        <v>0</v>
      </c>
    </row>
    <row r="130" spans="1:8" s="38" customFormat="1" ht="15.75" x14ac:dyDescent="0.25">
      <c r="A130" s="57"/>
      <c r="D130" s="42"/>
      <c r="E130" s="54"/>
      <c r="F130" s="35"/>
      <c r="G130" s="56"/>
      <c r="H130" s="60"/>
    </row>
    <row r="131" spans="1:8" s="38" customFormat="1" ht="15.75" x14ac:dyDescent="0.25">
      <c r="A131" s="55">
        <f>+A124+1</f>
        <v>15</v>
      </c>
      <c r="B131" s="4" t="s">
        <v>119</v>
      </c>
      <c r="D131" s="42"/>
      <c r="E131" s="54"/>
      <c r="F131" s="35"/>
      <c r="G131" s="56"/>
    </row>
    <row r="132" spans="1:8" s="38" customFormat="1" x14ac:dyDescent="0.2">
      <c r="A132" s="57">
        <f>A131+0.01</f>
        <v>15.01</v>
      </c>
      <c r="B132" s="38" t="s">
        <v>120</v>
      </c>
      <c r="D132" s="42">
        <v>1</v>
      </c>
      <c r="E132" s="54" t="s">
        <v>20</v>
      </c>
      <c r="F132" s="35"/>
      <c r="G132" s="56">
        <f t="shared" si="3"/>
        <v>0</v>
      </c>
    </row>
    <row r="133" spans="1:8" s="38" customFormat="1" ht="15.75" x14ac:dyDescent="0.25">
      <c r="D133" s="42"/>
      <c r="E133" s="54"/>
      <c r="H133" s="36">
        <f>SUM(G132:G132)</f>
        <v>0</v>
      </c>
    </row>
    <row r="134" spans="1:8" s="2" customFormat="1" ht="15.75" x14ac:dyDescent="0.25">
      <c r="A134" s="41"/>
      <c r="D134" s="42"/>
      <c r="E134" s="16"/>
      <c r="F134" s="35"/>
      <c r="G134" s="35"/>
      <c r="H134" s="36"/>
    </row>
    <row r="135" spans="1:8" s="2" customFormat="1" ht="15.75" x14ac:dyDescent="0.25">
      <c r="A135" s="133" t="s">
        <v>205</v>
      </c>
      <c r="B135" s="21" t="s">
        <v>215</v>
      </c>
      <c r="C135" s="50"/>
      <c r="D135" s="23"/>
      <c r="E135" s="24"/>
      <c r="F135" s="25"/>
      <c r="G135" s="25"/>
      <c r="H135" s="26">
        <f>SUM(H136:H181)</f>
        <v>0</v>
      </c>
    </row>
    <row r="136" spans="1:8" s="38" customFormat="1" ht="15.75" x14ac:dyDescent="0.25">
      <c r="A136" s="51"/>
      <c r="B136" s="52"/>
      <c r="C136" s="52"/>
      <c r="D136" s="53"/>
      <c r="E136" s="54"/>
    </row>
    <row r="137" spans="1:8" s="38" customFormat="1" ht="15.75" x14ac:dyDescent="0.25">
      <c r="A137" s="55">
        <f>A131+1</f>
        <v>16</v>
      </c>
      <c r="B137" s="4" t="s">
        <v>121</v>
      </c>
      <c r="D137" s="42"/>
      <c r="E137" s="54"/>
      <c r="G137" s="35"/>
      <c r="H137" s="60"/>
    </row>
    <row r="138" spans="1:8" s="2" customFormat="1" x14ac:dyDescent="0.2">
      <c r="A138" s="57">
        <f>A137+0.01</f>
        <v>16.010000000000002</v>
      </c>
      <c r="B138" s="38" t="s">
        <v>122</v>
      </c>
      <c r="C138" s="38"/>
      <c r="D138" s="42">
        <v>2</v>
      </c>
      <c r="E138" s="54" t="s">
        <v>43</v>
      </c>
      <c r="F138" s="35"/>
      <c r="G138" s="56">
        <f>ROUND(F138*D138,2)</f>
        <v>0</v>
      </c>
      <c r="H138" s="38"/>
    </row>
    <row r="139" spans="1:8" s="38" customFormat="1" ht="15.75" x14ac:dyDescent="0.25">
      <c r="D139" s="42"/>
      <c r="E139" s="54"/>
      <c r="G139" s="35"/>
      <c r="H139" s="60">
        <f>SUM(G138:G138)</f>
        <v>0</v>
      </c>
    </row>
    <row r="140" spans="1:8" s="38" customFormat="1" ht="15.75" x14ac:dyDescent="0.25">
      <c r="D140" s="42"/>
      <c r="E140" s="54"/>
      <c r="F140" s="35"/>
      <c r="G140" s="35"/>
      <c r="H140" s="36"/>
    </row>
    <row r="141" spans="1:8" s="38" customFormat="1" ht="15.75" x14ac:dyDescent="0.25">
      <c r="A141" s="55">
        <f>A137+1</f>
        <v>17</v>
      </c>
      <c r="B141" s="138" t="s">
        <v>123</v>
      </c>
      <c r="C141" s="138"/>
      <c r="D141" s="42"/>
      <c r="E141" s="54"/>
      <c r="F141" s="35"/>
      <c r="G141" s="56"/>
    </row>
    <row r="142" spans="1:8" s="38" customFormat="1" ht="15.75" x14ac:dyDescent="0.25">
      <c r="A142" s="57">
        <f>A141+0.01</f>
        <v>17.010000000000002</v>
      </c>
      <c r="B142" s="38" t="s">
        <v>124</v>
      </c>
      <c r="C142" s="58"/>
      <c r="D142" s="42">
        <v>49.31</v>
      </c>
      <c r="E142" s="54" t="s">
        <v>86</v>
      </c>
      <c r="F142" s="35"/>
      <c r="G142" s="56">
        <f>ROUND(F142*D142,2)</f>
        <v>0</v>
      </c>
    </row>
    <row r="143" spans="1:8" s="38" customFormat="1" ht="15.75" x14ac:dyDescent="0.25">
      <c r="A143" s="57">
        <f>A142+0.01</f>
        <v>17.020000000000003</v>
      </c>
      <c r="B143" s="38" t="s">
        <v>125</v>
      </c>
      <c r="C143" s="58"/>
      <c r="D143" s="42">
        <v>13</v>
      </c>
      <c r="E143" s="54" t="s">
        <v>86</v>
      </c>
      <c r="F143" s="35"/>
      <c r="G143" s="56">
        <f>ROUND(F143*D143,2)</f>
        <v>0</v>
      </c>
    </row>
    <row r="144" spans="1:8" s="38" customFormat="1" ht="15.75" x14ac:dyDescent="0.25">
      <c r="A144" s="59"/>
      <c r="C144" s="58"/>
      <c r="D144" s="42"/>
      <c r="E144" s="54"/>
      <c r="F144" s="35"/>
      <c r="G144" s="56"/>
      <c r="H144" s="60">
        <f>SUM(G142:G143)</f>
        <v>0</v>
      </c>
    </row>
    <row r="145" spans="1:8" s="38" customFormat="1" ht="15.75" x14ac:dyDescent="0.25">
      <c r="A145" s="59"/>
      <c r="C145" s="58"/>
      <c r="D145" s="42"/>
      <c r="E145" s="54"/>
      <c r="F145" s="35"/>
      <c r="G145" s="56"/>
      <c r="H145" s="60"/>
    </row>
    <row r="146" spans="1:8" s="38" customFormat="1" ht="15.75" x14ac:dyDescent="0.25">
      <c r="A146" s="55">
        <f>A141+1</f>
        <v>18</v>
      </c>
      <c r="B146" s="4" t="s">
        <v>89</v>
      </c>
      <c r="D146" s="42"/>
      <c r="E146" s="54"/>
      <c r="F146" s="35"/>
      <c r="G146" s="35"/>
      <c r="H146" s="60"/>
    </row>
    <row r="147" spans="1:8" s="38" customFormat="1" x14ac:dyDescent="0.2">
      <c r="A147" s="57">
        <f>A146+0.01</f>
        <v>18.010000000000002</v>
      </c>
      <c r="B147" s="38" t="s">
        <v>126</v>
      </c>
      <c r="D147" s="42">
        <v>1</v>
      </c>
      <c r="E147" s="54" t="s">
        <v>20</v>
      </c>
      <c r="F147" s="35"/>
      <c r="G147" s="56">
        <f>ROUND(F147*D147,2)</f>
        <v>0</v>
      </c>
    </row>
    <row r="148" spans="1:8" s="38" customFormat="1" x14ac:dyDescent="0.2">
      <c r="A148" s="57">
        <f>A147+0.01</f>
        <v>18.020000000000003</v>
      </c>
      <c r="B148" s="38" t="s">
        <v>91</v>
      </c>
      <c r="D148" s="42">
        <v>34.518400000000007</v>
      </c>
      <c r="E148" s="54" t="s">
        <v>92</v>
      </c>
      <c r="F148" s="35"/>
      <c r="G148" s="56">
        <f t="shared" ref="G148:G180" si="5">ROUND(F148*D148,2)</f>
        <v>0</v>
      </c>
    </row>
    <row r="149" spans="1:8" s="38" customFormat="1" x14ac:dyDescent="0.2">
      <c r="A149" s="57"/>
      <c r="B149" s="38" t="s">
        <v>93</v>
      </c>
      <c r="D149" s="42"/>
      <c r="E149" s="54"/>
      <c r="F149" s="35"/>
      <c r="G149" s="56"/>
    </row>
    <row r="150" spans="1:8" s="38" customFormat="1" x14ac:dyDescent="0.2">
      <c r="A150" s="57">
        <f>A148+0.01</f>
        <v>18.030000000000005</v>
      </c>
      <c r="B150" s="38" t="s">
        <v>94</v>
      </c>
      <c r="D150" s="42">
        <v>34.518400000000007</v>
      </c>
      <c r="E150" s="54" t="s">
        <v>92</v>
      </c>
      <c r="F150" s="35"/>
      <c r="G150" s="56">
        <f t="shared" si="5"/>
        <v>0</v>
      </c>
    </row>
    <row r="151" spans="1:8" s="38" customFormat="1" x14ac:dyDescent="0.2">
      <c r="A151" s="57">
        <f>A150+0.01</f>
        <v>18.040000000000006</v>
      </c>
      <c r="B151" s="38" t="s">
        <v>95</v>
      </c>
      <c r="D151" s="42">
        <v>20.260800000000003</v>
      </c>
      <c r="E151" s="54" t="s">
        <v>92</v>
      </c>
      <c r="F151" s="35"/>
      <c r="G151" s="56">
        <f t="shared" si="5"/>
        <v>0</v>
      </c>
    </row>
    <row r="152" spans="1:8" s="38" customFormat="1" ht="15.75" x14ac:dyDescent="0.25">
      <c r="D152" s="42"/>
      <c r="E152" s="54"/>
      <c r="F152" s="35"/>
      <c r="G152" s="56"/>
      <c r="H152" s="60">
        <f>SUM(G147:G152)</f>
        <v>0</v>
      </c>
    </row>
    <row r="153" spans="1:8" s="38" customFormat="1" ht="15.75" x14ac:dyDescent="0.25">
      <c r="A153" s="55">
        <f>A146+1</f>
        <v>19</v>
      </c>
      <c r="B153" s="4" t="s">
        <v>96</v>
      </c>
      <c r="D153" s="42"/>
      <c r="E153" s="54"/>
      <c r="F153" s="35"/>
      <c r="G153" s="56"/>
      <c r="H153" s="60"/>
    </row>
    <row r="154" spans="1:8" s="38" customFormat="1" ht="15.75" x14ac:dyDescent="0.25">
      <c r="A154" s="57">
        <f>A153+0.01</f>
        <v>19.010000000000002</v>
      </c>
      <c r="B154" s="140" t="s">
        <v>127</v>
      </c>
      <c r="C154" s="140"/>
      <c r="D154" s="42">
        <v>1</v>
      </c>
      <c r="E154" s="54" t="s">
        <v>20</v>
      </c>
      <c r="F154" s="35"/>
      <c r="G154" s="56">
        <f t="shared" si="5"/>
        <v>0</v>
      </c>
      <c r="H154" s="60"/>
    </row>
    <row r="155" spans="1:8" s="38" customFormat="1" ht="15.75" x14ac:dyDescent="0.25">
      <c r="A155" s="57">
        <f t="shared" ref="A155:A163" si="6">A154+0.01</f>
        <v>19.020000000000003</v>
      </c>
      <c r="B155" s="140" t="s">
        <v>99</v>
      </c>
      <c r="C155" s="140"/>
      <c r="D155" s="42">
        <v>1</v>
      </c>
      <c r="E155" s="54" t="s">
        <v>20</v>
      </c>
      <c r="F155" s="35"/>
      <c r="G155" s="56">
        <f t="shared" si="5"/>
        <v>0</v>
      </c>
      <c r="H155" s="60"/>
    </row>
    <row r="156" spans="1:8" s="38" customFormat="1" ht="15.75" x14ac:dyDescent="0.25">
      <c r="A156" s="57">
        <f t="shared" si="6"/>
        <v>19.030000000000005</v>
      </c>
      <c r="B156" s="140" t="s">
        <v>100</v>
      </c>
      <c r="C156" s="140"/>
      <c r="D156" s="42">
        <v>1</v>
      </c>
      <c r="E156" s="54" t="s">
        <v>20</v>
      </c>
      <c r="F156" s="35"/>
      <c r="G156" s="56">
        <f t="shared" si="5"/>
        <v>0</v>
      </c>
      <c r="H156" s="60"/>
    </row>
    <row r="157" spans="1:8" s="38" customFormat="1" ht="15.75" x14ac:dyDescent="0.25">
      <c r="A157" s="57">
        <f t="shared" si="6"/>
        <v>19.040000000000006</v>
      </c>
      <c r="B157" s="140" t="s">
        <v>102</v>
      </c>
      <c r="C157" s="140"/>
      <c r="D157" s="42">
        <v>4</v>
      </c>
      <c r="E157" s="54" t="s">
        <v>20</v>
      </c>
      <c r="F157" s="35"/>
      <c r="G157" s="56">
        <f t="shared" si="5"/>
        <v>0</v>
      </c>
      <c r="H157" s="60"/>
    </row>
    <row r="158" spans="1:8" s="38" customFormat="1" ht="15.75" x14ac:dyDescent="0.25">
      <c r="A158" s="57">
        <f t="shared" si="6"/>
        <v>19.050000000000008</v>
      </c>
      <c r="B158" s="140" t="s">
        <v>103</v>
      </c>
      <c r="C158" s="140"/>
      <c r="D158" s="42">
        <v>20</v>
      </c>
      <c r="E158" s="54" t="s">
        <v>84</v>
      </c>
      <c r="F158" s="35"/>
      <c r="G158" s="56">
        <f t="shared" si="5"/>
        <v>0</v>
      </c>
      <c r="H158" s="60"/>
    </row>
    <row r="159" spans="1:8" s="38" customFormat="1" ht="15.75" x14ac:dyDescent="0.25">
      <c r="A159" s="57">
        <f t="shared" si="6"/>
        <v>19.060000000000009</v>
      </c>
      <c r="B159" s="140" t="s">
        <v>106</v>
      </c>
      <c r="C159" s="140"/>
      <c r="D159" s="42">
        <v>15</v>
      </c>
      <c r="E159" s="54" t="s">
        <v>84</v>
      </c>
      <c r="F159" s="35"/>
      <c r="G159" s="56">
        <f t="shared" si="5"/>
        <v>0</v>
      </c>
      <c r="H159" s="60"/>
    </row>
    <row r="160" spans="1:8" s="38" customFormat="1" ht="15.75" x14ac:dyDescent="0.25">
      <c r="A160" s="57">
        <f t="shared" si="6"/>
        <v>19.070000000000011</v>
      </c>
      <c r="B160" s="140" t="s">
        <v>107</v>
      </c>
      <c r="C160" s="140"/>
      <c r="D160" s="42">
        <v>35</v>
      </c>
      <c r="E160" s="54" t="s">
        <v>84</v>
      </c>
      <c r="F160" s="35"/>
      <c r="G160" s="56">
        <f t="shared" si="5"/>
        <v>0</v>
      </c>
      <c r="H160" s="60"/>
    </row>
    <row r="161" spans="1:8" s="38" customFormat="1" ht="18.75" customHeight="1" x14ac:dyDescent="0.25">
      <c r="A161" s="57">
        <f t="shared" si="6"/>
        <v>19.080000000000013</v>
      </c>
      <c r="B161" s="140" t="s">
        <v>108</v>
      </c>
      <c r="C161" s="140"/>
      <c r="D161" s="42">
        <v>1</v>
      </c>
      <c r="E161" s="54" t="s">
        <v>20</v>
      </c>
      <c r="F161" s="35"/>
      <c r="G161" s="56">
        <f t="shared" si="5"/>
        <v>0</v>
      </c>
      <c r="H161" s="60"/>
    </row>
    <row r="162" spans="1:8" s="38" customFormat="1" ht="18.75" customHeight="1" x14ac:dyDescent="0.25">
      <c r="A162" s="57">
        <f t="shared" si="6"/>
        <v>19.090000000000014</v>
      </c>
      <c r="B162" s="140" t="s">
        <v>109</v>
      </c>
      <c r="C162" s="140"/>
      <c r="D162" s="42">
        <v>1</v>
      </c>
      <c r="E162" s="54" t="s">
        <v>20</v>
      </c>
      <c r="F162" s="35"/>
      <c r="G162" s="56">
        <f t="shared" si="5"/>
        <v>0</v>
      </c>
      <c r="H162" s="60"/>
    </row>
    <row r="163" spans="1:8" s="38" customFormat="1" ht="15.75" x14ac:dyDescent="0.25">
      <c r="A163" s="57">
        <f t="shared" si="6"/>
        <v>19.100000000000016</v>
      </c>
      <c r="B163" s="140" t="s">
        <v>110</v>
      </c>
      <c r="C163" s="140"/>
      <c r="D163" s="42">
        <v>1</v>
      </c>
      <c r="E163" s="54" t="s">
        <v>20</v>
      </c>
      <c r="F163" s="35"/>
      <c r="G163" s="56">
        <f t="shared" si="5"/>
        <v>0</v>
      </c>
      <c r="H163" s="60"/>
    </row>
    <row r="164" spans="1:8" s="38" customFormat="1" ht="15.75" x14ac:dyDescent="0.25">
      <c r="A164" s="57"/>
      <c r="B164" s="61"/>
      <c r="C164" s="61"/>
      <c r="D164" s="42"/>
      <c r="E164" s="54"/>
      <c r="F164" s="35"/>
      <c r="G164" s="56"/>
      <c r="H164" s="60">
        <f>SUM(G154:G163)</f>
        <v>0</v>
      </c>
    </row>
    <row r="165" spans="1:8" s="38" customFormat="1" x14ac:dyDescent="0.2">
      <c r="F165" s="35"/>
      <c r="G165" s="56"/>
    </row>
    <row r="166" spans="1:8" s="38" customFormat="1" ht="15.75" x14ac:dyDescent="0.25">
      <c r="A166" s="55">
        <f>A153+1</f>
        <v>20</v>
      </c>
      <c r="B166" s="4" t="s">
        <v>111</v>
      </c>
      <c r="D166" s="42"/>
      <c r="E166" s="54"/>
      <c r="F166" s="35"/>
      <c r="G166" s="56"/>
      <c r="H166" s="60"/>
    </row>
    <row r="167" spans="1:8" s="38" customFormat="1" x14ac:dyDescent="0.2">
      <c r="A167" s="57">
        <f>A166+0.01</f>
        <v>20.010000000000002</v>
      </c>
      <c r="B167" s="38" t="s">
        <v>112</v>
      </c>
      <c r="D167" s="42">
        <v>16.5</v>
      </c>
      <c r="E167" s="54" t="s">
        <v>86</v>
      </c>
      <c r="F167" s="35"/>
      <c r="G167" s="56">
        <f t="shared" si="5"/>
        <v>0</v>
      </c>
    </row>
    <row r="168" spans="1:8" s="38" customFormat="1" x14ac:dyDescent="0.2">
      <c r="A168" s="57">
        <f>A167+0.01</f>
        <v>20.020000000000003</v>
      </c>
      <c r="B168" s="38" t="s">
        <v>113</v>
      </c>
      <c r="D168" s="42">
        <v>15</v>
      </c>
      <c r="E168" s="54" t="s">
        <v>84</v>
      </c>
      <c r="F168" s="35"/>
      <c r="G168" s="56">
        <f t="shared" si="5"/>
        <v>0</v>
      </c>
    </row>
    <row r="169" spans="1:8" s="38" customFormat="1" ht="15.75" x14ac:dyDescent="0.25">
      <c r="A169" s="57"/>
      <c r="D169" s="42"/>
      <c r="E169" s="54"/>
      <c r="F169" s="35"/>
      <c r="G169" s="56"/>
      <c r="H169" s="60">
        <f>SUM(G167:G169)</f>
        <v>0</v>
      </c>
    </row>
    <row r="170" spans="1:8" s="38" customFormat="1" ht="15.75" x14ac:dyDescent="0.25">
      <c r="A170" s="57"/>
      <c r="D170" s="42"/>
      <c r="E170" s="54"/>
      <c r="F170" s="35"/>
      <c r="G170" s="56"/>
      <c r="H170" s="60"/>
    </row>
    <row r="171" spans="1:8" s="38" customFormat="1" ht="15.75" x14ac:dyDescent="0.25">
      <c r="A171" s="55">
        <f>A166+1</f>
        <v>21</v>
      </c>
      <c r="B171" s="4" t="s">
        <v>114</v>
      </c>
      <c r="D171" s="42"/>
      <c r="E171" s="54"/>
      <c r="F171" s="35"/>
      <c r="G171" s="56"/>
      <c r="H171" s="60"/>
    </row>
    <row r="172" spans="1:8" s="38" customFormat="1" ht="15.75" x14ac:dyDescent="0.25">
      <c r="A172" s="57">
        <f>A171+0.01</f>
        <v>21.01</v>
      </c>
      <c r="B172" s="38" t="s">
        <v>115</v>
      </c>
      <c r="C172" s="58"/>
      <c r="D172" s="42">
        <v>107.14</v>
      </c>
      <c r="E172" s="54" t="s">
        <v>86</v>
      </c>
      <c r="F172" s="35"/>
      <c r="G172" s="56">
        <f t="shared" si="5"/>
        <v>0</v>
      </c>
      <c r="H172" s="60"/>
    </row>
    <row r="173" spans="1:8" s="38" customFormat="1" ht="15.75" x14ac:dyDescent="0.25">
      <c r="A173" s="57">
        <f>A172+0.01</f>
        <v>21.020000000000003</v>
      </c>
      <c r="B173" s="38" t="s">
        <v>116</v>
      </c>
      <c r="C173" s="58"/>
      <c r="D173" s="42">
        <v>49.31</v>
      </c>
      <c r="E173" s="54" t="s">
        <v>86</v>
      </c>
      <c r="F173" s="35"/>
      <c r="G173" s="56">
        <f t="shared" si="5"/>
        <v>0</v>
      </c>
    </row>
    <row r="174" spans="1:8" s="38" customFormat="1" ht="15.75" x14ac:dyDescent="0.25">
      <c r="A174" s="57">
        <f>A173+0.01</f>
        <v>21.030000000000005</v>
      </c>
      <c r="B174" s="38" t="s">
        <v>117</v>
      </c>
      <c r="C174" s="58"/>
      <c r="D174" s="42">
        <v>57.83</v>
      </c>
      <c r="E174" s="54" t="s">
        <v>86</v>
      </c>
      <c r="F174" s="35"/>
      <c r="G174" s="56">
        <f t="shared" si="5"/>
        <v>0</v>
      </c>
    </row>
    <row r="175" spans="1:8" s="38" customFormat="1" ht="15.75" x14ac:dyDescent="0.25">
      <c r="A175" s="57">
        <f>A174+0.01</f>
        <v>21.040000000000006</v>
      </c>
      <c r="B175" s="38" t="s">
        <v>118</v>
      </c>
      <c r="C175" s="58"/>
      <c r="D175" s="42">
        <v>13</v>
      </c>
      <c r="E175" s="54" t="s">
        <v>86</v>
      </c>
      <c r="F175" s="35"/>
      <c r="G175" s="56">
        <f t="shared" si="5"/>
        <v>0</v>
      </c>
    </row>
    <row r="176" spans="1:8" s="38" customFormat="1" ht="15.75" x14ac:dyDescent="0.25">
      <c r="A176" s="57"/>
      <c r="C176" s="58"/>
      <c r="D176" s="42"/>
      <c r="E176" s="54"/>
      <c r="F176" s="35"/>
      <c r="G176" s="56"/>
      <c r="H176" s="60">
        <f>SUM(G172:G175)</f>
        <v>0</v>
      </c>
    </row>
    <row r="177" spans="1:9" s="38" customFormat="1" ht="15.75" x14ac:dyDescent="0.25">
      <c r="A177" s="57"/>
      <c r="D177" s="42"/>
      <c r="E177" s="54"/>
      <c r="F177" s="35"/>
      <c r="G177" s="56"/>
      <c r="H177" s="60"/>
    </row>
    <row r="178" spans="1:9" s="38" customFormat="1" ht="15.75" x14ac:dyDescent="0.25">
      <c r="A178" s="55">
        <f>+A171+1</f>
        <v>22</v>
      </c>
      <c r="B178" s="4" t="s">
        <v>119</v>
      </c>
      <c r="D178" s="42"/>
      <c r="E178" s="54"/>
      <c r="F178" s="35"/>
      <c r="G178" s="56"/>
    </row>
    <row r="179" spans="1:9" s="38" customFormat="1" x14ac:dyDescent="0.2">
      <c r="A179" s="57">
        <f>A178+0.01</f>
        <v>22.01</v>
      </c>
      <c r="B179" s="38" t="s">
        <v>120</v>
      </c>
      <c r="D179" s="42">
        <v>1</v>
      </c>
      <c r="E179" s="54" t="s">
        <v>20</v>
      </c>
      <c r="F179" s="35"/>
      <c r="G179" s="56">
        <f t="shared" si="5"/>
        <v>0</v>
      </c>
    </row>
    <row r="180" spans="1:9" ht="15.75" x14ac:dyDescent="0.25">
      <c r="A180" s="57">
        <f>A179+0.01</f>
        <v>22.020000000000003</v>
      </c>
      <c r="B180" s="32" t="s">
        <v>79</v>
      </c>
      <c r="D180" s="33">
        <v>1</v>
      </c>
      <c r="E180" s="34" t="s">
        <v>43</v>
      </c>
      <c r="F180" s="35"/>
      <c r="G180" s="56">
        <f t="shared" si="5"/>
        <v>0</v>
      </c>
      <c r="H180" s="36"/>
      <c r="I180" s="44"/>
    </row>
    <row r="181" spans="1:9" s="38" customFormat="1" ht="15.75" x14ac:dyDescent="0.25">
      <c r="D181" s="42"/>
      <c r="E181" s="54"/>
      <c r="H181" s="36">
        <f>SUM(G179:G181)</f>
        <v>0</v>
      </c>
    </row>
    <row r="182" spans="1:9" s="2" customFormat="1" ht="15.75" x14ac:dyDescent="0.25">
      <c r="A182" s="41"/>
      <c r="D182" s="42"/>
      <c r="E182" s="16"/>
      <c r="F182" s="35"/>
      <c r="G182" s="35"/>
      <c r="H182" s="36"/>
    </row>
    <row r="183" spans="1:9" s="2" customFormat="1" ht="15.75" x14ac:dyDescent="0.25">
      <c r="A183" s="133" t="s">
        <v>206</v>
      </c>
      <c r="B183" s="21" t="s">
        <v>128</v>
      </c>
      <c r="C183" s="22"/>
      <c r="D183" s="23"/>
      <c r="E183" s="24"/>
      <c r="F183" s="25"/>
      <c r="G183" s="25"/>
      <c r="H183" s="26">
        <f>SUM(H184:H224)</f>
        <v>0</v>
      </c>
    </row>
    <row r="184" spans="1:9" s="2" customFormat="1" ht="15.75" x14ac:dyDescent="0.25">
      <c r="A184" s="62"/>
      <c r="B184" s="63"/>
      <c r="C184" s="63"/>
      <c r="D184" s="53"/>
      <c r="E184" s="16"/>
    </row>
    <row r="185" spans="1:9" s="38" customFormat="1" ht="15.75" x14ac:dyDescent="0.25">
      <c r="A185" s="55">
        <f>A178+1</f>
        <v>23</v>
      </c>
      <c r="B185" s="4" t="s">
        <v>15</v>
      </c>
      <c r="D185" s="42"/>
      <c r="E185" s="54"/>
      <c r="G185" s="35"/>
      <c r="H185" s="60"/>
    </row>
    <row r="186" spans="1:9" s="2" customFormat="1" x14ac:dyDescent="0.2">
      <c r="A186" s="57">
        <f>A185+0.01</f>
        <v>23.01</v>
      </c>
      <c r="B186" s="38" t="s">
        <v>129</v>
      </c>
      <c r="C186" s="38"/>
      <c r="D186" s="42">
        <v>20</v>
      </c>
      <c r="E186" s="54" t="s">
        <v>84</v>
      </c>
      <c r="F186" s="35"/>
      <c r="G186" s="56">
        <f t="shared" ref="G186:G223" si="7">ROUND(F186*D186,2)</f>
        <v>0</v>
      </c>
      <c r="H186" s="38"/>
    </row>
    <row r="187" spans="1:9" s="38" customFormat="1" ht="15.75" x14ac:dyDescent="0.25">
      <c r="D187" s="42"/>
      <c r="E187" s="54"/>
      <c r="F187" s="35"/>
      <c r="G187" s="56"/>
      <c r="H187" s="60">
        <f>SUM(G186:G186)</f>
        <v>0</v>
      </c>
    </row>
    <row r="188" spans="1:9" s="38" customFormat="1" ht="15.75" x14ac:dyDescent="0.25">
      <c r="D188" s="42"/>
      <c r="E188" s="54"/>
      <c r="F188" s="35"/>
      <c r="G188" s="56"/>
      <c r="H188" s="36"/>
    </row>
    <row r="189" spans="1:9" s="38" customFormat="1" ht="15.75" x14ac:dyDescent="0.25">
      <c r="A189" s="55">
        <f>+A185+1</f>
        <v>24</v>
      </c>
      <c r="B189" s="4" t="s">
        <v>130</v>
      </c>
      <c r="C189" s="58"/>
      <c r="D189" s="42"/>
      <c r="E189" s="54"/>
      <c r="F189" s="35"/>
      <c r="G189" s="56"/>
    </row>
    <row r="190" spans="1:9" s="38" customFormat="1" x14ac:dyDescent="0.2">
      <c r="A190" s="57">
        <f>A189+0.01</f>
        <v>24.01</v>
      </c>
      <c r="B190" s="38" t="s">
        <v>131</v>
      </c>
      <c r="D190" s="42">
        <v>12</v>
      </c>
      <c r="E190" s="54" t="s">
        <v>31</v>
      </c>
      <c r="F190" s="35"/>
      <c r="G190" s="56">
        <f t="shared" si="7"/>
        <v>0</v>
      </c>
    </row>
    <row r="191" spans="1:9" s="38" customFormat="1" x14ac:dyDescent="0.2">
      <c r="A191" s="57">
        <f>A190+0.01</f>
        <v>24.020000000000003</v>
      </c>
      <c r="B191" s="38" t="s">
        <v>132</v>
      </c>
      <c r="D191" s="42">
        <v>9</v>
      </c>
      <c r="E191" s="54" t="s">
        <v>31</v>
      </c>
      <c r="F191" s="35"/>
      <c r="G191" s="56">
        <f t="shared" si="7"/>
        <v>0</v>
      </c>
    </row>
    <row r="192" spans="1:9" s="38" customFormat="1" x14ac:dyDescent="0.2">
      <c r="A192" s="57">
        <f>A191+0.01</f>
        <v>24.030000000000005</v>
      </c>
      <c r="B192" s="38" t="s">
        <v>133</v>
      </c>
      <c r="D192" s="42">
        <v>15</v>
      </c>
      <c r="E192" s="54" t="s">
        <v>31</v>
      </c>
      <c r="F192" s="35"/>
      <c r="G192" s="56">
        <f t="shared" si="7"/>
        <v>0</v>
      </c>
    </row>
    <row r="193" spans="1:8" s="38" customFormat="1" ht="15.75" x14ac:dyDescent="0.25">
      <c r="D193" s="42"/>
      <c r="E193" s="54"/>
      <c r="F193" s="35"/>
      <c r="G193" s="56"/>
      <c r="H193" s="36">
        <f>SUM(G190:G192)</f>
        <v>0</v>
      </c>
    </row>
    <row r="194" spans="1:8" s="38" customFormat="1" ht="15.75" x14ac:dyDescent="0.25">
      <c r="A194" s="55">
        <f>+A189+1</f>
        <v>25</v>
      </c>
      <c r="B194" s="4" t="s">
        <v>134</v>
      </c>
      <c r="D194" s="42"/>
      <c r="E194" s="54"/>
      <c r="F194" s="35"/>
      <c r="G194" s="56"/>
    </row>
    <row r="195" spans="1:8" s="38" customFormat="1" x14ac:dyDescent="0.2">
      <c r="A195" s="57">
        <f>A194+0.01</f>
        <v>25.01</v>
      </c>
      <c r="B195" s="38" t="s">
        <v>135</v>
      </c>
      <c r="D195" s="42">
        <v>12</v>
      </c>
      <c r="E195" s="54" t="s">
        <v>86</v>
      </c>
      <c r="F195" s="35"/>
      <c r="G195" s="56">
        <f t="shared" si="7"/>
        <v>0</v>
      </c>
    </row>
    <row r="196" spans="1:8" s="38" customFormat="1" x14ac:dyDescent="0.2">
      <c r="A196" s="57">
        <f>A195+0.01</f>
        <v>25.020000000000003</v>
      </c>
      <c r="B196" s="38" t="s">
        <v>136</v>
      </c>
      <c r="D196" s="42">
        <v>12</v>
      </c>
      <c r="E196" s="54" t="s">
        <v>86</v>
      </c>
      <c r="F196" s="35"/>
      <c r="G196" s="56">
        <f t="shared" si="7"/>
        <v>0</v>
      </c>
    </row>
    <row r="197" spans="1:8" s="38" customFormat="1" ht="15.75" x14ac:dyDescent="0.25">
      <c r="A197" s="57"/>
      <c r="D197" s="42"/>
      <c r="E197" s="54"/>
      <c r="F197" s="35"/>
      <c r="G197" s="56"/>
      <c r="H197" s="60">
        <f>SUM(G195:G196)</f>
        <v>0</v>
      </c>
    </row>
    <row r="198" spans="1:8" s="38" customFormat="1" ht="15.75" x14ac:dyDescent="0.25">
      <c r="A198" s="57"/>
      <c r="D198" s="42"/>
      <c r="E198" s="54"/>
      <c r="F198" s="35"/>
      <c r="G198" s="56"/>
      <c r="H198" s="60"/>
    </row>
    <row r="199" spans="1:8" s="38" customFormat="1" ht="15.75" x14ac:dyDescent="0.25">
      <c r="A199" s="55">
        <f>A194+1</f>
        <v>26</v>
      </c>
      <c r="B199" s="138" t="s">
        <v>137</v>
      </c>
      <c r="C199" s="138"/>
      <c r="D199" s="42"/>
      <c r="E199" s="64"/>
      <c r="F199" s="35"/>
      <c r="G199" s="56"/>
    </row>
    <row r="200" spans="1:8" s="38" customFormat="1" x14ac:dyDescent="0.2">
      <c r="A200" s="59"/>
      <c r="D200" s="42"/>
      <c r="E200" s="54"/>
      <c r="F200" s="35"/>
      <c r="G200" s="56"/>
    </row>
    <row r="201" spans="1:8" s="38" customFormat="1" x14ac:dyDescent="0.2">
      <c r="A201" s="57">
        <f>A199+0.01</f>
        <v>26.01</v>
      </c>
      <c r="B201" s="38" t="s">
        <v>138</v>
      </c>
      <c r="D201" s="42">
        <v>3</v>
      </c>
      <c r="E201" s="54" t="s">
        <v>31</v>
      </c>
      <c r="F201" s="35"/>
      <c r="G201" s="56">
        <f t="shared" si="7"/>
        <v>0</v>
      </c>
    </row>
    <row r="202" spans="1:8" s="38" customFormat="1" x14ac:dyDescent="0.2">
      <c r="A202" s="57">
        <f>A201+0.01</f>
        <v>26.020000000000003</v>
      </c>
      <c r="B202" s="38" t="s">
        <v>139</v>
      </c>
      <c r="D202" s="42">
        <v>1</v>
      </c>
      <c r="E202" s="54" t="s">
        <v>31</v>
      </c>
      <c r="F202" s="35"/>
      <c r="G202" s="56">
        <f t="shared" si="7"/>
        <v>0</v>
      </c>
    </row>
    <row r="203" spans="1:8" s="38" customFormat="1" x14ac:dyDescent="0.2">
      <c r="A203" s="57"/>
      <c r="B203" s="38" t="s">
        <v>140</v>
      </c>
      <c r="D203" s="42"/>
      <c r="E203" s="54"/>
      <c r="F203" s="35"/>
      <c r="G203" s="56"/>
    </row>
    <row r="204" spans="1:8" s="38" customFormat="1" x14ac:dyDescent="0.2">
      <c r="A204" s="57">
        <f>A202+0.01</f>
        <v>26.030000000000005</v>
      </c>
      <c r="B204" s="38" t="s">
        <v>141</v>
      </c>
      <c r="D204" s="42">
        <v>0.40000000000000008</v>
      </c>
      <c r="E204" s="54" t="s">
        <v>31</v>
      </c>
      <c r="F204" s="35"/>
      <c r="G204" s="56">
        <f t="shared" si="7"/>
        <v>0</v>
      </c>
    </row>
    <row r="205" spans="1:8" s="38" customFormat="1" x14ac:dyDescent="0.2">
      <c r="A205" s="57"/>
      <c r="B205" s="38" t="s">
        <v>140</v>
      </c>
      <c r="D205" s="42"/>
      <c r="E205" s="54"/>
      <c r="F205" s="35"/>
      <c r="G205" s="56"/>
    </row>
    <row r="206" spans="1:8" s="38" customFormat="1" x14ac:dyDescent="0.2">
      <c r="A206" s="57">
        <f>A204+0.01</f>
        <v>26.040000000000006</v>
      </c>
      <c r="B206" s="38" t="s">
        <v>142</v>
      </c>
      <c r="D206" s="42">
        <v>6.6</v>
      </c>
      <c r="E206" s="54" t="s">
        <v>31</v>
      </c>
      <c r="F206" s="35"/>
      <c r="G206" s="56">
        <f t="shared" si="7"/>
        <v>0</v>
      </c>
    </row>
    <row r="207" spans="1:8" s="38" customFormat="1" x14ac:dyDescent="0.2">
      <c r="A207" s="57"/>
      <c r="B207" s="38" t="s">
        <v>143</v>
      </c>
      <c r="D207" s="42"/>
      <c r="E207" s="54"/>
      <c r="F207" s="35"/>
      <c r="G207" s="56"/>
    </row>
    <row r="208" spans="1:8" s="38" customFormat="1" ht="15.75" x14ac:dyDescent="0.25">
      <c r="A208" s="57"/>
      <c r="D208" s="42"/>
      <c r="E208" s="54"/>
      <c r="F208" s="35"/>
      <c r="G208" s="56"/>
      <c r="H208" s="60">
        <f>SUM(G201:G207)</f>
        <v>0</v>
      </c>
    </row>
    <row r="209" spans="1:8" s="38" customFormat="1" ht="15.75" x14ac:dyDescent="0.25">
      <c r="A209" s="55">
        <f>A199+1</f>
        <v>27</v>
      </c>
      <c r="B209" s="138" t="s">
        <v>144</v>
      </c>
      <c r="C209" s="138"/>
      <c r="D209" s="42"/>
      <c r="E209" s="54"/>
      <c r="F209" s="35"/>
      <c r="G209" s="56"/>
    </row>
    <row r="210" spans="1:8" s="38" customFormat="1" ht="15.75" x14ac:dyDescent="0.25">
      <c r="A210" s="65"/>
      <c r="B210" s="58"/>
      <c r="C210" s="58"/>
      <c r="D210" s="42"/>
      <c r="E210" s="54"/>
      <c r="F210" s="35"/>
      <c r="G210" s="56"/>
      <c r="H210" s="60"/>
    </row>
    <row r="211" spans="1:8" s="38" customFormat="1" ht="15.75" x14ac:dyDescent="0.25">
      <c r="A211" s="57">
        <f>A209+0.01</f>
        <v>27.01</v>
      </c>
      <c r="B211" s="38" t="s">
        <v>145</v>
      </c>
      <c r="C211" s="58"/>
      <c r="D211" s="42">
        <v>35.6</v>
      </c>
      <c r="E211" s="54" t="s">
        <v>86</v>
      </c>
      <c r="F211" s="35"/>
      <c r="G211" s="56">
        <f t="shared" si="7"/>
        <v>0</v>
      </c>
      <c r="H211" s="60"/>
    </row>
    <row r="212" spans="1:8" s="38" customFormat="1" ht="15.75" x14ac:dyDescent="0.25">
      <c r="A212" s="57">
        <f>A211+0.01</f>
        <v>27.020000000000003</v>
      </c>
      <c r="B212" s="38" t="s">
        <v>146</v>
      </c>
      <c r="C212" s="58"/>
      <c r="D212" s="42">
        <v>35.6</v>
      </c>
      <c r="E212" s="54" t="s">
        <v>86</v>
      </c>
      <c r="F212" s="35"/>
      <c r="G212" s="56">
        <f t="shared" si="7"/>
        <v>0</v>
      </c>
      <c r="H212" s="60"/>
    </row>
    <row r="213" spans="1:8" s="38" customFormat="1" ht="15.75" x14ac:dyDescent="0.25">
      <c r="A213" s="57">
        <f>A212+0.01</f>
        <v>27.030000000000005</v>
      </c>
      <c r="B213" s="38" t="s">
        <v>147</v>
      </c>
      <c r="C213" s="58"/>
      <c r="D213" s="42">
        <v>20</v>
      </c>
      <c r="E213" s="54" t="s">
        <v>84</v>
      </c>
      <c r="F213" s="35"/>
      <c r="G213" s="56">
        <f t="shared" si="7"/>
        <v>0</v>
      </c>
    </row>
    <row r="214" spans="1:8" s="38" customFormat="1" ht="15.75" x14ac:dyDescent="0.25">
      <c r="A214" s="59"/>
      <c r="C214" s="58"/>
      <c r="D214" s="42"/>
      <c r="E214" s="54"/>
      <c r="F214" s="35"/>
      <c r="G214" s="56"/>
      <c r="H214" s="60">
        <f>SUM(G211:G213)</f>
        <v>0</v>
      </c>
    </row>
    <row r="215" spans="1:8" s="38" customFormat="1" ht="15.75" x14ac:dyDescent="0.25">
      <c r="A215" s="59"/>
      <c r="C215" s="58"/>
      <c r="D215" s="42"/>
      <c r="E215" s="54"/>
      <c r="F215" s="35"/>
      <c r="G215" s="56"/>
      <c r="H215" s="60"/>
    </row>
    <row r="216" spans="1:8" s="38" customFormat="1" ht="15.75" x14ac:dyDescent="0.25">
      <c r="A216" s="55">
        <f>+A209+1</f>
        <v>28</v>
      </c>
      <c r="B216" s="4" t="s">
        <v>114</v>
      </c>
      <c r="D216" s="42"/>
      <c r="E216" s="54"/>
      <c r="F216" s="35"/>
      <c r="G216" s="56"/>
      <c r="H216" s="60"/>
    </row>
    <row r="217" spans="1:8" s="38" customFormat="1" ht="15.75" x14ac:dyDescent="0.25">
      <c r="A217" s="57">
        <f>A216+0.01</f>
        <v>28.01</v>
      </c>
      <c r="B217" s="38" t="s">
        <v>148</v>
      </c>
      <c r="C217" s="58"/>
      <c r="D217" s="42">
        <v>600.94100000000014</v>
      </c>
      <c r="E217" s="54" t="s">
        <v>86</v>
      </c>
      <c r="F217" s="35"/>
      <c r="G217" s="56">
        <f t="shared" si="7"/>
        <v>0</v>
      </c>
      <c r="H217" s="60"/>
    </row>
    <row r="218" spans="1:8" s="38" customFormat="1" ht="15.75" x14ac:dyDescent="0.25">
      <c r="A218" s="57">
        <f>A217+0.01</f>
        <v>28.020000000000003</v>
      </c>
      <c r="B218" s="38" t="s">
        <v>117</v>
      </c>
      <c r="C218" s="58"/>
      <c r="D218" s="42">
        <v>600.94100000000014</v>
      </c>
      <c r="E218" s="54" t="s">
        <v>86</v>
      </c>
      <c r="F218" s="35"/>
      <c r="G218" s="56">
        <f t="shared" si="7"/>
        <v>0</v>
      </c>
    </row>
    <row r="219" spans="1:8" s="38" customFormat="1" ht="15.75" x14ac:dyDescent="0.25">
      <c r="A219" s="57"/>
      <c r="C219" s="58"/>
      <c r="D219" s="42"/>
      <c r="E219" s="54"/>
      <c r="F219" s="35"/>
      <c r="G219" s="56"/>
      <c r="H219" s="60">
        <f>SUM(G216:G220)</f>
        <v>0</v>
      </c>
    </row>
    <row r="220" spans="1:8" s="38" customFormat="1" ht="15.75" x14ac:dyDescent="0.25">
      <c r="A220" s="57"/>
      <c r="C220" s="58"/>
      <c r="D220" s="42"/>
      <c r="E220" s="54"/>
      <c r="F220" s="35"/>
      <c r="G220" s="56"/>
    </row>
    <row r="221" spans="1:8" s="38" customFormat="1" ht="15.75" x14ac:dyDescent="0.25">
      <c r="A221" s="55">
        <f>+A216+1</f>
        <v>29</v>
      </c>
      <c r="B221" s="4" t="s">
        <v>119</v>
      </c>
      <c r="D221" s="42"/>
      <c r="E221" s="54"/>
      <c r="F221" s="35"/>
      <c r="G221" s="56"/>
      <c r="H221" s="60"/>
    </row>
    <row r="222" spans="1:8" s="38" customFormat="1" x14ac:dyDescent="0.2">
      <c r="A222" s="57">
        <f>+A221+0.01</f>
        <v>29.01</v>
      </c>
      <c r="B222" s="38" t="s">
        <v>149</v>
      </c>
      <c r="D222" s="42">
        <v>20</v>
      </c>
      <c r="E222" s="54" t="s">
        <v>150</v>
      </c>
      <c r="F222" s="35"/>
      <c r="G222" s="56">
        <f t="shared" si="7"/>
        <v>0</v>
      </c>
    </row>
    <row r="223" spans="1:8" s="38" customFormat="1" x14ac:dyDescent="0.2">
      <c r="A223" s="57">
        <f>+A222+0.01</f>
        <v>29.020000000000003</v>
      </c>
      <c r="B223" s="38" t="s">
        <v>78</v>
      </c>
      <c r="D223" s="42">
        <v>1</v>
      </c>
      <c r="E223" s="54" t="s">
        <v>20</v>
      </c>
      <c r="F223" s="35"/>
      <c r="G223" s="56">
        <f t="shared" si="7"/>
        <v>0</v>
      </c>
    </row>
    <row r="224" spans="1:8" s="38" customFormat="1" ht="15.75" x14ac:dyDescent="0.25">
      <c r="D224" s="42"/>
      <c r="E224" s="54"/>
      <c r="G224" s="56"/>
      <c r="H224" s="36">
        <f>SUM(G222:G223)</f>
        <v>0</v>
      </c>
    </row>
    <row r="225" spans="1:10" s="38" customFormat="1" ht="15.75" x14ac:dyDescent="0.25">
      <c r="A225" s="43"/>
      <c r="D225" s="42"/>
      <c r="E225" s="54"/>
      <c r="F225" s="35"/>
      <c r="G225" s="56"/>
      <c r="H225" s="36"/>
    </row>
    <row r="226" spans="1:10" s="2" customFormat="1" ht="15.75" customHeight="1" x14ac:dyDescent="0.25">
      <c r="A226" s="133" t="s">
        <v>207</v>
      </c>
      <c r="B226" s="21" t="s">
        <v>151</v>
      </c>
      <c r="C226" s="22"/>
      <c r="D226" s="23"/>
      <c r="E226" s="24"/>
      <c r="F226" s="25"/>
      <c r="G226" s="25"/>
      <c r="H226" s="26">
        <f>SUM(H229:H243)</f>
        <v>0</v>
      </c>
    </row>
    <row r="227" spans="1:10" s="2" customFormat="1" ht="15.75" x14ac:dyDescent="0.25">
      <c r="A227" s="53"/>
      <c r="B227" s="66"/>
      <c r="C227" s="66"/>
      <c r="D227" s="53"/>
      <c r="E227" s="16"/>
      <c r="F227" s="35"/>
      <c r="G227" s="35"/>
      <c r="H227" s="67"/>
    </row>
    <row r="228" spans="1:10" s="38" customFormat="1" ht="15.75" x14ac:dyDescent="0.25">
      <c r="A228" s="55">
        <f>A221+1</f>
        <v>30</v>
      </c>
      <c r="B228" s="4" t="s">
        <v>15</v>
      </c>
      <c r="D228" s="42"/>
      <c r="E228" s="54"/>
      <c r="G228" s="35"/>
      <c r="H228" s="60"/>
    </row>
    <row r="229" spans="1:10" s="38" customFormat="1" x14ac:dyDescent="0.2">
      <c r="A229" s="57">
        <f>A228+0.01</f>
        <v>30.01</v>
      </c>
      <c r="B229" s="38" t="s">
        <v>129</v>
      </c>
      <c r="D229" s="42">
        <v>160</v>
      </c>
      <c r="E229" s="54" t="s">
        <v>86</v>
      </c>
      <c r="F229" s="35"/>
      <c r="G229" s="56">
        <f t="shared" ref="G229:G242" si="8">ROUND(F229*D229,2)</f>
        <v>0</v>
      </c>
    </row>
    <row r="230" spans="1:10" s="38" customFormat="1" ht="15.75" x14ac:dyDescent="0.25">
      <c r="A230" s="68"/>
      <c r="B230" s="69"/>
      <c r="C230" s="53"/>
      <c r="D230" s="53"/>
      <c r="E230" s="70"/>
      <c r="F230" s="35"/>
      <c r="G230" s="56"/>
      <c r="H230" s="71">
        <f>SUM(G229:G230)</f>
        <v>0</v>
      </c>
    </row>
    <row r="231" spans="1:10" s="38" customFormat="1" ht="15.75" x14ac:dyDescent="0.25">
      <c r="A231" s="55">
        <f>+A228+1</f>
        <v>31</v>
      </c>
      <c r="B231" s="72" t="s">
        <v>130</v>
      </c>
      <c r="C231" s="73"/>
      <c r="D231" s="74"/>
      <c r="E231" s="75"/>
      <c r="F231" s="35"/>
      <c r="G231" s="56"/>
      <c r="H231" s="71"/>
    </row>
    <row r="232" spans="1:10" s="38" customFormat="1" ht="15.75" x14ac:dyDescent="0.2">
      <c r="A232" s="73">
        <f>A231+0.01</f>
        <v>31.01</v>
      </c>
      <c r="B232" s="38" t="s">
        <v>152</v>
      </c>
      <c r="D232" s="74">
        <v>64</v>
      </c>
      <c r="E232" s="74" t="s">
        <v>31</v>
      </c>
      <c r="F232" s="35"/>
      <c r="G232" s="56">
        <f t="shared" si="8"/>
        <v>0</v>
      </c>
      <c r="H232" s="71"/>
    </row>
    <row r="233" spans="1:10" s="38" customFormat="1" ht="15.75" x14ac:dyDescent="0.2">
      <c r="A233" s="76">
        <f>A232+0.01</f>
        <v>31.020000000000003</v>
      </c>
      <c r="B233" s="38" t="s">
        <v>153</v>
      </c>
      <c r="C233" s="77"/>
      <c r="D233" s="74">
        <v>83.2</v>
      </c>
      <c r="E233" s="74" t="s">
        <v>31</v>
      </c>
      <c r="F233" s="35"/>
      <c r="G233" s="56">
        <f t="shared" si="8"/>
        <v>0</v>
      </c>
      <c r="H233" s="71"/>
    </row>
    <row r="234" spans="1:10" s="38" customFormat="1" ht="15.75" x14ac:dyDescent="0.2">
      <c r="A234" s="68"/>
      <c r="B234" s="38" t="s">
        <v>154</v>
      </c>
      <c r="C234" s="77"/>
      <c r="D234" s="74"/>
      <c r="E234" s="74"/>
      <c r="F234" s="35"/>
      <c r="G234" s="56"/>
      <c r="H234" s="71"/>
    </row>
    <row r="235" spans="1:10" s="38" customFormat="1" ht="15.75" x14ac:dyDescent="0.2">
      <c r="A235" s="76">
        <f>A233+0.01</f>
        <v>31.030000000000005</v>
      </c>
      <c r="B235" s="139" t="s">
        <v>155</v>
      </c>
      <c r="C235" s="139"/>
      <c r="D235" s="74">
        <v>52.800000000000004</v>
      </c>
      <c r="E235" s="74" t="s">
        <v>31</v>
      </c>
      <c r="F235" s="35"/>
      <c r="G235" s="56">
        <f t="shared" si="8"/>
        <v>0</v>
      </c>
      <c r="H235" s="71"/>
    </row>
    <row r="236" spans="1:10" s="38" customFormat="1" x14ac:dyDescent="0.2">
      <c r="A236" s="68"/>
      <c r="B236" s="78" t="s">
        <v>156</v>
      </c>
      <c r="D236" s="74"/>
      <c r="E236" s="74"/>
      <c r="F236" s="35"/>
      <c r="G236" s="56"/>
    </row>
    <row r="237" spans="1:10" s="38" customFormat="1" ht="15.75" x14ac:dyDescent="0.2">
      <c r="A237" s="68"/>
      <c r="B237" s="78"/>
      <c r="D237" s="74"/>
      <c r="E237" s="74"/>
      <c r="F237" s="35"/>
      <c r="G237" s="56"/>
      <c r="H237" s="71">
        <f>SUM(G232:G235)</f>
        <v>0</v>
      </c>
    </row>
    <row r="238" spans="1:10" s="38" customFormat="1" ht="15.75" x14ac:dyDescent="0.25">
      <c r="A238" s="55">
        <f>+A231+1</f>
        <v>32</v>
      </c>
      <c r="B238" s="69" t="s">
        <v>157</v>
      </c>
      <c r="C238" s="79"/>
      <c r="D238" s="53"/>
      <c r="E238" s="53"/>
      <c r="F238" s="35"/>
      <c r="G238" s="56"/>
      <c r="H238" s="71"/>
    </row>
    <row r="239" spans="1:10" s="38" customFormat="1" ht="15.75" x14ac:dyDescent="0.2">
      <c r="A239" s="76">
        <f>A238+0.01</f>
        <v>32.01</v>
      </c>
      <c r="B239" s="80" t="s">
        <v>158</v>
      </c>
      <c r="C239" s="80"/>
      <c r="D239" s="53">
        <v>32</v>
      </c>
      <c r="E239" s="53" t="s">
        <v>31</v>
      </c>
      <c r="F239" s="35"/>
      <c r="G239" s="56">
        <f t="shared" si="8"/>
        <v>0</v>
      </c>
      <c r="H239" s="71"/>
      <c r="J239" s="81"/>
    </row>
    <row r="240" spans="1:10" s="38" customFormat="1" ht="15.75" x14ac:dyDescent="0.2">
      <c r="A240" s="68"/>
      <c r="B240" s="82"/>
      <c r="D240" s="53"/>
      <c r="E240" s="53"/>
      <c r="F240" s="35"/>
      <c r="G240" s="56"/>
      <c r="H240" s="71">
        <f>SUM(G239)</f>
        <v>0</v>
      </c>
    </row>
    <row r="241" spans="1:8" s="38" customFormat="1" ht="15.75" x14ac:dyDescent="0.25">
      <c r="A241" s="55">
        <f>+A238+1</f>
        <v>33</v>
      </c>
      <c r="B241" s="69" t="s">
        <v>119</v>
      </c>
      <c r="D241" s="42"/>
      <c r="E241" s="54"/>
      <c r="F241" s="35"/>
      <c r="G241" s="56"/>
      <c r="H241" s="36"/>
    </row>
    <row r="242" spans="1:8" s="38" customFormat="1" ht="15.75" x14ac:dyDescent="0.25">
      <c r="A242" s="68">
        <f>+A241+0.01</f>
        <v>33.01</v>
      </c>
      <c r="B242" s="38" t="s">
        <v>159</v>
      </c>
      <c r="D242" s="53">
        <v>3</v>
      </c>
      <c r="E242" s="54" t="s">
        <v>20</v>
      </c>
      <c r="F242" s="35"/>
      <c r="G242" s="56">
        <f t="shared" si="8"/>
        <v>0</v>
      </c>
      <c r="H242" s="83"/>
    </row>
    <row r="243" spans="1:8" s="38" customFormat="1" ht="15.75" x14ac:dyDescent="0.2">
      <c r="A243" s="43"/>
      <c r="D243" s="53"/>
      <c r="E243" s="54"/>
      <c r="F243" s="84"/>
      <c r="G243" s="84"/>
      <c r="H243" s="71">
        <f>SUM(G242)</f>
        <v>0</v>
      </c>
    </row>
    <row r="244" spans="1:8" s="2" customFormat="1" ht="15.75" x14ac:dyDescent="0.25">
      <c r="A244" s="41"/>
      <c r="D244" s="53"/>
      <c r="E244" s="16"/>
      <c r="F244" s="84"/>
      <c r="G244" s="84"/>
      <c r="H244" s="83"/>
    </row>
    <row r="245" spans="1:8" s="2" customFormat="1" ht="15.75" x14ac:dyDescent="0.25">
      <c r="A245" s="133" t="s">
        <v>208</v>
      </c>
      <c r="B245" s="21" t="s">
        <v>160</v>
      </c>
      <c r="C245" s="22"/>
      <c r="D245" s="23"/>
      <c r="E245" s="24"/>
      <c r="F245" s="25"/>
      <c r="G245" s="25"/>
      <c r="H245" s="26">
        <f>SUM(H249:H250)</f>
        <v>0</v>
      </c>
    </row>
    <row r="246" spans="1:8" s="2" customFormat="1" ht="15.75" x14ac:dyDescent="0.25">
      <c r="A246" s="62"/>
      <c r="B246" s="85"/>
      <c r="C246" s="63"/>
      <c r="D246" s="53"/>
      <c r="E246" s="16"/>
    </row>
    <row r="247" spans="1:8" s="38" customFormat="1" ht="15.75" x14ac:dyDescent="0.25">
      <c r="A247" s="55">
        <f>+A241+1</f>
        <v>34</v>
      </c>
      <c r="B247" s="72" t="s">
        <v>161</v>
      </c>
      <c r="C247" s="52"/>
      <c r="D247" s="53"/>
      <c r="E247" s="54"/>
    </row>
    <row r="248" spans="1:8" s="38" customFormat="1" ht="15.75" x14ac:dyDescent="0.25">
      <c r="A248" s="86">
        <f>+A247+0.01</f>
        <v>34.01</v>
      </c>
      <c r="B248" s="38" t="s">
        <v>162</v>
      </c>
      <c r="D248" s="87">
        <v>1</v>
      </c>
      <c r="E248" s="54" t="s">
        <v>36</v>
      </c>
      <c r="F248" s="35"/>
      <c r="G248" s="56">
        <f t="shared" ref="G248:G249" si="9">ROUND(F248*D248,2)</f>
        <v>0</v>
      </c>
      <c r="H248" s="83"/>
    </row>
    <row r="249" spans="1:8" s="38" customFormat="1" ht="15.75" x14ac:dyDescent="0.25">
      <c r="A249" s="86">
        <f>+A248+0.01</f>
        <v>34.019999999999996</v>
      </c>
      <c r="B249" s="38" t="s">
        <v>163</v>
      </c>
      <c r="D249" s="87">
        <v>1</v>
      </c>
      <c r="E249" s="54" t="s">
        <v>36</v>
      </c>
      <c r="F249" s="35"/>
      <c r="G249" s="56">
        <f t="shared" si="9"/>
        <v>0</v>
      </c>
      <c r="H249" s="83"/>
    </row>
    <row r="250" spans="1:8" s="38" customFormat="1" ht="15.75" x14ac:dyDescent="0.25">
      <c r="A250" s="86"/>
      <c r="D250" s="87"/>
      <c r="E250" s="54"/>
      <c r="F250" s="88"/>
      <c r="G250" s="84"/>
      <c r="H250" s="83">
        <f>SUM(G248:G250)</f>
        <v>0</v>
      </c>
    </row>
    <row r="251" spans="1:8" s="2" customFormat="1" ht="15.75" x14ac:dyDescent="0.25">
      <c r="A251" s="41"/>
      <c r="D251" s="42"/>
      <c r="E251" s="16"/>
      <c r="F251" s="35"/>
      <c r="G251" s="35"/>
      <c r="H251" s="36"/>
    </row>
    <row r="252" spans="1:8" s="2" customFormat="1" ht="15.75" x14ac:dyDescent="0.25">
      <c r="A252" s="133" t="s">
        <v>209</v>
      </c>
      <c r="B252" s="21" t="s">
        <v>77</v>
      </c>
      <c r="C252" s="22"/>
      <c r="D252" s="23"/>
      <c r="E252" s="24"/>
      <c r="F252" s="25"/>
      <c r="G252" s="25"/>
      <c r="H252" s="26">
        <f>SUM(H265:H265)</f>
        <v>0</v>
      </c>
    </row>
    <row r="253" spans="1:8" s="2" customFormat="1" ht="15.75" x14ac:dyDescent="0.25">
      <c r="A253" s="41"/>
      <c r="D253" s="42"/>
      <c r="E253" s="16"/>
      <c r="F253" s="35"/>
      <c r="G253" s="35"/>
      <c r="H253" s="36"/>
    </row>
    <row r="254" spans="1:8" s="2" customFormat="1" ht="15.75" x14ac:dyDescent="0.25">
      <c r="A254" s="89">
        <f>A247+1</f>
        <v>35</v>
      </c>
      <c r="B254" s="9" t="s">
        <v>77</v>
      </c>
      <c r="D254" s="31"/>
      <c r="E254" s="16"/>
      <c r="F254" s="35"/>
      <c r="G254" s="35"/>
      <c r="H254" s="36"/>
    </row>
    <row r="255" spans="1:8" s="2" customFormat="1" ht="15.75" x14ac:dyDescent="0.25">
      <c r="A255" s="43">
        <f>A254+0.01</f>
        <v>35.01</v>
      </c>
      <c r="B255" s="2" t="s">
        <v>164</v>
      </c>
      <c r="D255" s="42">
        <v>5</v>
      </c>
      <c r="E255" s="16" t="s">
        <v>165</v>
      </c>
      <c r="F255" s="35"/>
      <c r="G255" s="56">
        <f t="shared" ref="G255:G264" si="10">ROUND(F255*D255,2)</f>
        <v>0</v>
      </c>
      <c r="H255" s="36"/>
    </row>
    <row r="256" spans="1:8" s="38" customFormat="1" ht="15.75" x14ac:dyDescent="0.25">
      <c r="A256" s="43">
        <f>+A255+0.01</f>
        <v>35.019999999999996</v>
      </c>
      <c r="B256" s="38" t="s">
        <v>214</v>
      </c>
      <c r="D256" s="134">
        <v>1</v>
      </c>
      <c r="E256" s="135" t="s">
        <v>43</v>
      </c>
      <c r="F256" s="35"/>
      <c r="G256" s="35">
        <f>ROUND(D256*F256,2)</f>
        <v>0</v>
      </c>
      <c r="H256" s="36"/>
    </row>
    <row r="257" spans="1:12" s="38" customFormat="1" ht="15.75" x14ac:dyDescent="0.25">
      <c r="A257" s="43">
        <f>A256+0.01</f>
        <v>35.029999999999994</v>
      </c>
      <c r="B257" s="38" t="s">
        <v>213</v>
      </c>
      <c r="D257" s="42">
        <v>1</v>
      </c>
      <c r="E257" s="54" t="s">
        <v>43</v>
      </c>
      <c r="F257" s="35"/>
      <c r="G257" s="35">
        <f t="shared" ref="G257" si="11">ROUND(D257*F257,2)</f>
        <v>0</v>
      </c>
      <c r="I257" s="136"/>
      <c r="J257" s="137"/>
    </row>
    <row r="258" spans="1:12" s="38" customFormat="1" ht="15.75" x14ac:dyDescent="0.25">
      <c r="A258" s="43"/>
      <c r="B258" s="38" t="s">
        <v>212</v>
      </c>
      <c r="D258" s="42"/>
      <c r="E258" s="54"/>
      <c r="F258" s="35"/>
      <c r="G258" s="35"/>
      <c r="I258" s="136"/>
      <c r="J258" s="137"/>
    </row>
    <row r="259" spans="1:12" s="90" customFormat="1" ht="15.75" x14ac:dyDescent="0.25">
      <c r="A259" s="43">
        <f>+A257+0.01</f>
        <v>35.039999999999992</v>
      </c>
      <c r="B259" s="2" t="s">
        <v>166</v>
      </c>
      <c r="C259" s="2"/>
      <c r="D259" s="42">
        <v>100</v>
      </c>
      <c r="E259" s="16" t="s">
        <v>167</v>
      </c>
      <c r="F259" s="35"/>
      <c r="G259" s="56">
        <f t="shared" si="10"/>
        <v>0</v>
      </c>
      <c r="H259" s="36"/>
    </row>
    <row r="260" spans="1:12" s="2" customFormat="1" ht="15.75" x14ac:dyDescent="0.25">
      <c r="A260" s="43">
        <f>+A259+0.01</f>
        <v>35.04999999999999</v>
      </c>
      <c r="B260" s="2" t="s">
        <v>168</v>
      </c>
      <c r="D260" s="42">
        <v>1</v>
      </c>
      <c r="E260" s="16" t="s">
        <v>36</v>
      </c>
      <c r="F260" s="35"/>
      <c r="G260" s="56">
        <f t="shared" si="10"/>
        <v>0</v>
      </c>
      <c r="H260" s="36"/>
    </row>
    <row r="261" spans="1:12" s="2" customFormat="1" x14ac:dyDescent="0.2">
      <c r="A261" s="43">
        <f t="shared" ref="A261:A264" si="12">+A260+0.01</f>
        <v>35.059999999999988</v>
      </c>
      <c r="B261" s="2" t="s">
        <v>169</v>
      </c>
      <c r="D261" s="31">
        <v>77.5</v>
      </c>
      <c r="E261" s="16" t="s">
        <v>86</v>
      </c>
      <c r="F261" s="35"/>
      <c r="G261" s="56">
        <f t="shared" si="10"/>
        <v>0</v>
      </c>
    </row>
    <row r="262" spans="1:12" s="2" customFormat="1" ht="15.75" x14ac:dyDescent="0.25">
      <c r="A262" s="43">
        <f>+A261+0.01</f>
        <v>35.069999999999986</v>
      </c>
      <c r="B262" s="2" t="s">
        <v>170</v>
      </c>
      <c r="D262" s="31">
        <v>50</v>
      </c>
      <c r="E262" s="16" t="s">
        <v>84</v>
      </c>
      <c r="F262" s="35"/>
      <c r="G262" s="56">
        <f t="shared" si="10"/>
        <v>0</v>
      </c>
      <c r="H262" s="48"/>
    </row>
    <row r="263" spans="1:12" s="2" customFormat="1" ht="15.75" x14ac:dyDescent="0.25">
      <c r="A263" s="43">
        <f t="shared" si="12"/>
        <v>35.079999999999984</v>
      </c>
      <c r="B263" s="2" t="s">
        <v>171</v>
      </c>
      <c r="D263" s="91">
        <v>125</v>
      </c>
      <c r="E263" s="16" t="s">
        <v>31</v>
      </c>
      <c r="F263" s="35"/>
      <c r="G263" s="56">
        <f t="shared" si="10"/>
        <v>0</v>
      </c>
      <c r="H263" s="48"/>
    </row>
    <row r="264" spans="1:12" s="2" customFormat="1" x14ac:dyDescent="0.2">
      <c r="A264" s="43">
        <f t="shared" si="12"/>
        <v>35.089999999999982</v>
      </c>
      <c r="B264" s="2" t="s">
        <v>172</v>
      </c>
      <c r="D264" s="31">
        <v>1</v>
      </c>
      <c r="E264" s="16" t="s">
        <v>173</v>
      </c>
      <c r="F264" s="35"/>
      <c r="G264" s="56">
        <f t="shared" si="10"/>
        <v>0</v>
      </c>
    </row>
    <row r="265" spans="1:12" s="2" customFormat="1" ht="15.75" x14ac:dyDescent="0.25">
      <c r="A265" s="57"/>
      <c r="D265" s="31"/>
      <c r="E265" s="16"/>
      <c r="F265" s="92"/>
      <c r="G265" s="35"/>
      <c r="H265" s="36">
        <f>SUM(G255:G264)</f>
        <v>0</v>
      </c>
    </row>
    <row r="266" spans="1:12" x14ac:dyDescent="0.2">
      <c r="I266" s="44"/>
    </row>
    <row r="267" spans="1:12" ht="15.75" x14ac:dyDescent="0.25">
      <c r="A267" s="93"/>
      <c r="B267" s="93" t="s">
        <v>174</v>
      </c>
      <c r="C267" s="93"/>
      <c r="D267" s="93"/>
      <c r="E267" s="93"/>
      <c r="F267" s="93"/>
      <c r="G267" s="93"/>
      <c r="H267" s="94">
        <f>+H245+H226+H183+H87+H11+H252+H135</f>
        <v>0</v>
      </c>
      <c r="I267" s="45" t="e">
        <f>#REF!</f>
        <v>#REF!</v>
      </c>
    </row>
    <row r="268" spans="1:12" s="98" customFormat="1" ht="15.75" x14ac:dyDescent="0.25">
      <c r="A268" s="33"/>
      <c r="B268" s="95"/>
      <c r="C268" s="33"/>
      <c r="D268" s="33"/>
      <c r="E268" s="33"/>
      <c r="F268" s="33"/>
      <c r="G268" s="96"/>
      <c r="H268" s="96"/>
      <c r="I268" s="97"/>
    </row>
    <row r="269" spans="1:12" ht="15.75" x14ac:dyDescent="0.25">
      <c r="A269" s="99">
        <f>A254+1</f>
        <v>36</v>
      </c>
      <c r="B269" s="30" t="s">
        <v>175</v>
      </c>
      <c r="D269" s="33"/>
      <c r="E269" s="33"/>
      <c r="F269" s="33"/>
      <c r="I269" s="44"/>
    </row>
    <row r="270" spans="1:12" x14ac:dyDescent="0.2">
      <c r="A270" s="100">
        <f>+A269+0.01</f>
        <v>36.01</v>
      </c>
      <c r="B270" s="32" t="s">
        <v>176</v>
      </c>
      <c r="D270" s="101">
        <v>0.1</v>
      </c>
      <c r="E270" s="16"/>
      <c r="F270" s="2"/>
      <c r="G270" s="35">
        <f t="shared" ref="G270:G277" si="13">ROUND(H$267*D270,2)</f>
        <v>0</v>
      </c>
      <c r="H270" s="102"/>
      <c r="I270" s="44"/>
      <c r="L270" s="103"/>
    </row>
    <row r="271" spans="1:12" s="2" customFormat="1" x14ac:dyDescent="0.2">
      <c r="A271" s="100">
        <f>+A270+0.01</f>
        <v>36.019999999999996</v>
      </c>
      <c r="B271" s="100" t="s">
        <v>177</v>
      </c>
      <c r="D271" s="101">
        <v>0.02</v>
      </c>
      <c r="E271" s="16"/>
      <c r="G271" s="35">
        <f t="shared" si="13"/>
        <v>0</v>
      </c>
      <c r="H271" s="104"/>
    </row>
    <row r="272" spans="1:12" s="2" customFormat="1" x14ac:dyDescent="0.2">
      <c r="A272" s="100">
        <f t="shared" ref="A272:A278" si="14">+A271+0.01</f>
        <v>36.029999999999994</v>
      </c>
      <c r="B272" s="100" t="s">
        <v>178</v>
      </c>
      <c r="D272" s="101">
        <v>0.05</v>
      </c>
      <c r="E272" s="16"/>
      <c r="G272" s="35">
        <f t="shared" si="13"/>
        <v>0</v>
      </c>
      <c r="H272" s="35"/>
    </row>
    <row r="273" spans="1:12" s="2" customFormat="1" x14ac:dyDescent="0.2">
      <c r="A273" s="100">
        <f t="shared" si="14"/>
        <v>36.039999999999992</v>
      </c>
      <c r="B273" s="100" t="s">
        <v>179</v>
      </c>
      <c r="D273" s="101">
        <v>3.5000000000000003E-2</v>
      </c>
      <c r="E273" s="16"/>
      <c r="G273" s="35">
        <f t="shared" si="13"/>
        <v>0</v>
      </c>
      <c r="H273" s="104"/>
    </row>
    <row r="274" spans="1:12" s="2" customFormat="1" x14ac:dyDescent="0.2">
      <c r="A274" s="100">
        <f t="shared" si="14"/>
        <v>36.04999999999999</v>
      </c>
      <c r="B274" s="100" t="s">
        <v>180</v>
      </c>
      <c r="D274" s="101">
        <v>0.05</v>
      </c>
      <c r="E274" s="16"/>
      <c r="G274" s="35">
        <f t="shared" si="13"/>
        <v>0</v>
      </c>
      <c r="H274" s="104"/>
    </row>
    <row r="275" spans="1:12" s="2" customFormat="1" ht="15.75" x14ac:dyDescent="0.25">
      <c r="A275" s="100">
        <f t="shared" si="14"/>
        <v>36.059999999999988</v>
      </c>
      <c r="B275" s="100" t="s">
        <v>181</v>
      </c>
      <c r="D275" s="101">
        <v>0.01</v>
      </c>
      <c r="E275" s="16"/>
      <c r="G275" s="35">
        <f t="shared" si="13"/>
        <v>0</v>
      </c>
      <c r="H275" s="104"/>
      <c r="I275" s="105" t="e">
        <f>#REF!/60</f>
        <v>#REF!</v>
      </c>
      <c r="J275" s="2" t="s">
        <v>182</v>
      </c>
    </row>
    <row r="276" spans="1:12" s="2" customFormat="1" ht="15.75" x14ac:dyDescent="0.25">
      <c r="A276" s="100">
        <f t="shared" si="14"/>
        <v>36.069999999999986</v>
      </c>
      <c r="B276" s="100" t="s">
        <v>183</v>
      </c>
      <c r="D276" s="101">
        <v>1E-3</v>
      </c>
      <c r="E276" s="16"/>
      <c r="G276" s="35">
        <f t="shared" si="13"/>
        <v>0</v>
      </c>
      <c r="H276" s="104"/>
      <c r="I276" s="105" t="e">
        <f>+#REF!/#REF!</f>
        <v>#REF!</v>
      </c>
      <c r="J276" s="105" t="s">
        <v>184</v>
      </c>
    </row>
    <row r="277" spans="1:12" s="2" customFormat="1" x14ac:dyDescent="0.2">
      <c r="A277" s="100">
        <f t="shared" si="14"/>
        <v>36.079999999999984</v>
      </c>
      <c r="B277" s="100" t="s">
        <v>185</v>
      </c>
      <c r="D277" s="101">
        <v>0.01</v>
      </c>
      <c r="E277" s="16"/>
      <c r="G277" s="35">
        <f t="shared" si="13"/>
        <v>0</v>
      </c>
      <c r="H277" s="104"/>
    </row>
    <row r="278" spans="1:12" s="2" customFormat="1" x14ac:dyDescent="0.2">
      <c r="A278" s="100">
        <f t="shared" si="14"/>
        <v>36.089999999999982</v>
      </c>
      <c r="B278" s="100" t="s">
        <v>186</v>
      </c>
      <c r="D278" s="101">
        <v>0.18</v>
      </c>
      <c r="E278" s="16"/>
      <c r="G278" s="35">
        <f>ROUND(G$270*D278,2)</f>
        <v>0</v>
      </c>
      <c r="H278" s="104"/>
    </row>
    <row r="279" spans="1:12" ht="15.75" x14ac:dyDescent="0.25">
      <c r="A279" s="100"/>
      <c r="B279" s="100"/>
      <c r="D279" s="106"/>
      <c r="E279" s="33"/>
      <c r="F279" s="33"/>
      <c r="H279" s="36">
        <f>SUM(G270:G279)</f>
        <v>0</v>
      </c>
      <c r="I279" s="44"/>
    </row>
    <row r="280" spans="1:12" ht="15.75" x14ac:dyDescent="0.25">
      <c r="A280" s="100"/>
      <c r="B280" s="100"/>
      <c r="D280" s="106"/>
      <c r="E280" s="33"/>
      <c r="F280" s="33"/>
      <c r="H280" s="36"/>
      <c r="I280" s="44"/>
    </row>
    <row r="281" spans="1:12" ht="15.75" x14ac:dyDescent="0.25">
      <c r="A281" s="99">
        <f>+A269+1</f>
        <v>37</v>
      </c>
      <c r="B281" s="4" t="s">
        <v>187</v>
      </c>
      <c r="D281" s="33"/>
      <c r="E281" s="33"/>
      <c r="F281" s="33"/>
      <c r="I281" s="44"/>
    </row>
    <row r="282" spans="1:12" x14ac:dyDescent="0.2">
      <c r="A282" s="100">
        <f>+A281+0.01</f>
        <v>37.01</v>
      </c>
      <c r="B282" s="32" t="s">
        <v>188</v>
      </c>
      <c r="D282" s="41">
        <v>1</v>
      </c>
      <c r="E282" s="34" t="s">
        <v>36</v>
      </c>
      <c r="F282" s="35"/>
      <c r="G282" s="56">
        <f t="shared" ref="G282:G285" si="15">ROUND(F282*D282,2)</f>
        <v>0</v>
      </c>
      <c r="H282" s="102"/>
      <c r="I282" s="44"/>
      <c r="L282" s="104"/>
    </row>
    <row r="283" spans="1:12" s="2" customFormat="1" x14ac:dyDescent="0.2">
      <c r="A283" s="100">
        <f>+A282+0.01</f>
        <v>37.019999999999996</v>
      </c>
      <c r="B283" s="107" t="s">
        <v>189</v>
      </c>
      <c r="C283" s="107"/>
      <c r="D283" s="41">
        <v>1</v>
      </c>
      <c r="E283" s="34" t="s">
        <v>36</v>
      </c>
      <c r="F283" s="35"/>
      <c r="G283" s="56">
        <f t="shared" si="15"/>
        <v>0</v>
      </c>
      <c r="H283" s="104"/>
    </row>
    <row r="284" spans="1:12" s="38" customFormat="1" ht="15.75" x14ac:dyDescent="0.25">
      <c r="A284" s="100">
        <f t="shared" ref="A284:A285" si="16">+A283+0.01</f>
        <v>37.029999999999994</v>
      </c>
      <c r="B284" s="38" t="s">
        <v>190</v>
      </c>
      <c r="D284" s="87">
        <v>1</v>
      </c>
      <c r="E284" s="54" t="s">
        <v>36</v>
      </c>
      <c r="F284" s="35"/>
      <c r="G284" s="56">
        <f t="shared" si="15"/>
        <v>0</v>
      </c>
      <c r="H284" s="83"/>
    </row>
    <row r="285" spans="1:12" s="38" customFormat="1" ht="15.75" x14ac:dyDescent="0.25">
      <c r="A285" s="100">
        <f t="shared" si="16"/>
        <v>37.039999999999992</v>
      </c>
      <c r="B285" s="38" t="s">
        <v>191</v>
      </c>
      <c r="D285" s="87">
        <v>1</v>
      </c>
      <c r="E285" s="54" t="s">
        <v>36</v>
      </c>
      <c r="F285" s="35"/>
      <c r="G285" s="56">
        <f t="shared" si="15"/>
        <v>0</v>
      </c>
      <c r="H285" s="83"/>
    </row>
    <row r="286" spans="1:12" ht="15.75" x14ac:dyDescent="0.25">
      <c r="A286" s="100"/>
      <c r="B286" s="100"/>
      <c r="D286" s="106"/>
      <c r="E286" s="33"/>
      <c r="F286" s="33"/>
      <c r="H286" s="36">
        <f>SUM(G282:G286)</f>
        <v>0</v>
      </c>
      <c r="I286" s="44"/>
    </row>
    <row r="287" spans="1:12" ht="15.75" x14ac:dyDescent="0.25">
      <c r="D287" s="33"/>
      <c r="E287" s="33"/>
      <c r="F287" s="33"/>
      <c r="H287" s="108"/>
      <c r="I287" s="44"/>
    </row>
    <row r="288" spans="1:12" ht="15.75" x14ac:dyDescent="0.25">
      <c r="A288" s="109"/>
      <c r="B288" s="109" t="s">
        <v>192</v>
      </c>
      <c r="C288" s="109"/>
      <c r="D288" s="109"/>
      <c r="E288" s="109"/>
      <c r="F288" s="109"/>
      <c r="G288" s="109"/>
      <c r="H288" s="110">
        <f>H267+H279+H286</f>
        <v>0</v>
      </c>
      <c r="I288" s="44"/>
    </row>
    <row r="289" spans="1:9" ht="15.75" thickBot="1" x14ac:dyDescent="0.25">
      <c r="D289" s="33"/>
      <c r="E289" s="33"/>
      <c r="F289" s="33"/>
      <c r="I289" s="44"/>
    </row>
    <row r="290" spans="1:9" s="2" customFormat="1" ht="16.5" thickBot="1" x14ac:dyDescent="0.3">
      <c r="B290" s="111" t="s">
        <v>193</v>
      </c>
      <c r="C290" s="112"/>
      <c r="D290" s="113"/>
      <c r="E290" s="114"/>
      <c r="F290" s="112"/>
      <c r="G290" s="115"/>
    </row>
    <row r="291" spans="1:9" s="120" customFormat="1" ht="21" customHeight="1" x14ac:dyDescent="0.2">
      <c r="A291" s="116"/>
      <c r="B291" s="117" t="s">
        <v>194</v>
      </c>
      <c r="C291" s="118"/>
      <c r="D291" s="118"/>
      <c r="E291" s="118"/>
      <c r="F291" s="118"/>
      <c r="G291" s="119"/>
      <c r="H291" s="116"/>
    </row>
    <row r="292" spans="1:9" s="120" customFormat="1" ht="21" customHeight="1" x14ac:dyDescent="0.2">
      <c r="A292" s="116"/>
      <c r="B292" s="121" t="s">
        <v>195</v>
      </c>
      <c r="C292" s="122"/>
      <c r="D292" s="122"/>
      <c r="E292" s="122"/>
      <c r="F292" s="122"/>
      <c r="G292" s="123"/>
      <c r="H292" s="116"/>
    </row>
    <row r="293" spans="1:9" s="120" customFormat="1" ht="21" customHeight="1" x14ac:dyDescent="0.2">
      <c r="A293" s="116"/>
      <c r="B293" s="121" t="s">
        <v>196</v>
      </c>
      <c r="C293" s="122"/>
      <c r="D293" s="122"/>
      <c r="E293" s="122"/>
      <c r="F293" s="122"/>
      <c r="G293" s="123"/>
      <c r="H293" s="116"/>
    </row>
    <row r="294" spans="1:9" s="120" customFormat="1" ht="21" customHeight="1" x14ac:dyDescent="0.2">
      <c r="A294" s="116"/>
      <c r="B294" s="121" t="s">
        <v>197</v>
      </c>
      <c r="C294" s="122"/>
      <c r="D294" s="122"/>
      <c r="E294" s="122"/>
      <c r="F294" s="122"/>
      <c r="G294" s="123"/>
      <c r="H294" s="116"/>
    </row>
    <row r="295" spans="1:9" s="120" customFormat="1" ht="21" customHeight="1" x14ac:dyDescent="0.2">
      <c r="A295" s="116"/>
      <c r="B295" s="121" t="s">
        <v>198</v>
      </c>
      <c r="C295" s="122"/>
      <c r="D295" s="122"/>
      <c r="E295" s="122"/>
      <c r="F295" s="122"/>
      <c r="G295" s="123"/>
      <c r="H295" s="116"/>
    </row>
    <row r="296" spans="1:9" s="120" customFormat="1" ht="21" customHeight="1" x14ac:dyDescent="0.2">
      <c r="A296" s="116"/>
      <c r="B296" s="121" t="s">
        <v>199</v>
      </c>
      <c r="C296" s="122"/>
      <c r="D296" s="122"/>
      <c r="E296" s="122"/>
      <c r="F296" s="122"/>
      <c r="G296" s="123"/>
      <c r="H296" s="116"/>
    </row>
    <row r="297" spans="1:9" s="2" customFormat="1" ht="16.5" thickBot="1" x14ac:dyDescent="0.3">
      <c r="A297" s="124"/>
      <c r="B297" s="125"/>
      <c r="C297" s="126"/>
      <c r="D297" s="127"/>
      <c r="E297" s="128"/>
      <c r="F297" s="126"/>
      <c r="G297" s="129"/>
      <c r="H297" s="124"/>
    </row>
    <row r="298" spans="1:9" s="2" customFormat="1" ht="15.75" x14ac:dyDescent="0.25">
      <c r="A298" s="124"/>
      <c r="B298" s="124"/>
      <c r="C298" s="124"/>
      <c r="D298" s="130"/>
      <c r="E298" s="131"/>
      <c r="F298" s="124"/>
      <c r="G298" s="132"/>
      <c r="H298" s="124"/>
    </row>
    <row r="299" spans="1:9" s="2" customFormat="1" ht="15.75" x14ac:dyDescent="0.25">
      <c r="A299" s="124"/>
      <c r="B299" s="124"/>
      <c r="C299" s="124"/>
      <c r="D299" s="130"/>
      <c r="E299" s="131"/>
      <c r="F299" s="124"/>
      <c r="G299" s="132"/>
      <c r="H299" s="124"/>
    </row>
  </sheetData>
  <mergeCells count="30">
    <mergeCell ref="B109:C109"/>
    <mergeCell ref="A2:H2"/>
    <mergeCell ref="B9:C9"/>
    <mergeCell ref="B89:C89"/>
    <mergeCell ref="B103:C103"/>
    <mergeCell ref="B104:C104"/>
    <mergeCell ref="B105:C105"/>
    <mergeCell ref="B106:C106"/>
    <mergeCell ref="B108:C108"/>
    <mergeCell ref="B157:C157"/>
    <mergeCell ref="B110:C110"/>
    <mergeCell ref="B111:C111"/>
    <mergeCell ref="B112:C112"/>
    <mergeCell ref="B113:C113"/>
    <mergeCell ref="B114:C114"/>
    <mergeCell ref="B115:C115"/>
    <mergeCell ref="B116:C116"/>
    <mergeCell ref="B141:C141"/>
    <mergeCell ref="B154:C154"/>
    <mergeCell ref="B155:C155"/>
    <mergeCell ref="B156:C156"/>
    <mergeCell ref="B199:C199"/>
    <mergeCell ref="B209:C209"/>
    <mergeCell ref="B235:C235"/>
    <mergeCell ref="B158:C158"/>
    <mergeCell ref="B159:C159"/>
    <mergeCell ref="B160:C160"/>
    <mergeCell ref="B161:C161"/>
    <mergeCell ref="B162:C162"/>
    <mergeCell ref="B163:C163"/>
  </mergeCells>
  <pageMargins left="0.19685039370078741" right="0.19685039370078741" top="0.43307086614173229" bottom="0.23622047244094491" header="0.27559055118110237" footer="0.19685039370078741"/>
  <pageSetup scale="53" fitToHeight="0" orientation="portrait" verticalDpi="0" r:id="rId1"/>
  <rowBreaks count="1" manualBreakCount="1">
    <brk id="8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L.C. TIERRA ALTA</vt:lpstr>
      <vt:lpstr>'L.C. TIERRA ALTA'!Área_de_impresión</vt:lpstr>
      <vt:lpstr>'L.C. TIERRA ALTA'!Títulos_a_imprimir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Soleidy Santiago Fernandez</dc:creator>
  <cp:lastModifiedBy>Soleidy Santiago Fernandez</cp:lastModifiedBy>
  <dcterms:created xsi:type="dcterms:W3CDTF">2026-06-30T20:23:42Z</dcterms:created>
  <dcterms:modified xsi:type="dcterms:W3CDTF">2026-07-08T13:03:54Z</dcterms:modified>
</cp:coreProperties>
</file>