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" sheetId="1" r:id="rId1"/>
  </sheets>
  <externalReferences>
    <externalReference r:id="rId2"/>
    <externalReference r:id="rId3"/>
    <externalReference r:id="rId4"/>
  </externalReferences>
  <definedNames>
    <definedName name="_xlnm.Print_Area" localSheetId="0">L.C.!$A$1:$H$419</definedName>
    <definedName name="GASOLINA">[1]Ins!$E$582</definedName>
    <definedName name="PLIGADORA2">[1]Ins!$E$584</definedName>
    <definedName name="PWINCHE2000K">[1]Ins!$E$592</definedName>
    <definedName name="tasa">[2]RESUMEN!$B$24</definedName>
    <definedName name="_xlnm.Print_Titles" localSheetId="0">L.C.!$1:$11</definedName>
  </definedNames>
  <calcPr calcId="145621"/>
</workbook>
</file>

<file path=xl/calcChain.xml><?xml version="1.0" encoding="utf-8"?>
<calcChain xmlns="http://schemas.openxmlformats.org/spreadsheetml/2006/main">
  <c r="A401" i="1" l="1"/>
  <c r="A402" i="1"/>
  <c r="G402" i="1" l="1"/>
  <c r="G401" i="1"/>
  <c r="G400" i="1"/>
  <c r="G399" i="1"/>
  <c r="I393" i="1"/>
  <c r="I392" i="1"/>
  <c r="I384" i="1"/>
  <c r="G381" i="1"/>
  <c r="G380" i="1"/>
  <c r="G378" i="1"/>
  <c r="G377" i="1"/>
  <c r="G376" i="1"/>
  <c r="G375" i="1"/>
  <c r="G374" i="1"/>
  <c r="G372" i="1"/>
  <c r="G371" i="1"/>
  <c r="G370" i="1"/>
  <c r="G369" i="1"/>
  <c r="H364" i="1"/>
  <c r="H358" i="1" s="1"/>
  <c r="G361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38" i="1"/>
  <c r="G337" i="1"/>
  <c r="G333" i="1"/>
  <c r="G332" i="1"/>
  <c r="C331" i="1"/>
  <c r="G330" i="1"/>
  <c r="G328" i="1"/>
  <c r="G323" i="1"/>
  <c r="H324" i="1" s="1"/>
  <c r="G319" i="1"/>
  <c r="H320" i="1" s="1"/>
  <c r="G314" i="1"/>
  <c r="H315" i="1" s="1"/>
  <c r="G310" i="1"/>
  <c r="G309" i="1"/>
  <c r="G307" i="1"/>
  <c r="G306" i="1"/>
  <c r="G305" i="1"/>
  <c r="G303" i="1"/>
  <c r="G301" i="1"/>
  <c r="G299" i="1"/>
  <c r="G297" i="1"/>
  <c r="G292" i="1"/>
  <c r="H293" i="1" s="1"/>
  <c r="I287" i="1"/>
  <c r="G287" i="1"/>
  <c r="H288" i="1" s="1"/>
  <c r="G283" i="1"/>
  <c r="H284" i="1" s="1"/>
  <c r="G279" i="1"/>
  <c r="G278" i="1"/>
  <c r="G277" i="1"/>
  <c r="G276" i="1"/>
  <c r="H280" i="1" s="1"/>
  <c r="G272" i="1"/>
  <c r="G271" i="1"/>
  <c r="G270" i="1"/>
  <c r="H273" i="1" s="1"/>
  <c r="G269" i="1"/>
  <c r="G268" i="1"/>
  <c r="G264" i="1"/>
  <c r="H265" i="1" s="1"/>
  <c r="G258" i="1"/>
  <c r="G257" i="1"/>
  <c r="H259" i="1" s="1"/>
  <c r="H254" i="1" s="1"/>
  <c r="G251" i="1"/>
  <c r="H252" i="1" s="1"/>
  <c r="G247" i="1"/>
  <c r="H248" i="1" s="1"/>
  <c r="G242" i="1"/>
  <c r="G240" i="1"/>
  <c r="G239" i="1"/>
  <c r="G238" i="1"/>
  <c r="G234" i="1"/>
  <c r="G233" i="1"/>
  <c r="G227" i="1"/>
  <c r="G225" i="1"/>
  <c r="G224" i="1"/>
  <c r="G223" i="1"/>
  <c r="G219" i="1"/>
  <c r="G218" i="1"/>
  <c r="H220" i="1" s="1"/>
  <c r="G214" i="1"/>
  <c r="G213" i="1"/>
  <c r="G212" i="1"/>
  <c r="H215" i="1" s="1"/>
  <c r="G208" i="1"/>
  <c r="G206" i="1"/>
  <c r="G204" i="1"/>
  <c r="G203" i="1"/>
  <c r="H209" i="1" s="1"/>
  <c r="G199" i="1"/>
  <c r="G198" i="1"/>
  <c r="H200" i="1" s="1"/>
  <c r="G194" i="1"/>
  <c r="G193" i="1"/>
  <c r="G192" i="1"/>
  <c r="H195" i="1" s="1"/>
  <c r="G188" i="1"/>
  <c r="H189" i="1" s="1"/>
  <c r="G182" i="1"/>
  <c r="H183" i="1" s="1"/>
  <c r="G178" i="1"/>
  <c r="G177" i="1"/>
  <c r="G176" i="1"/>
  <c r="G175" i="1"/>
  <c r="H179" i="1" s="1"/>
  <c r="G171" i="1"/>
  <c r="H172" i="1" s="1"/>
  <c r="G170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H167" i="1" s="1"/>
  <c r="G149" i="1"/>
  <c r="G148" i="1"/>
  <c r="G146" i="1"/>
  <c r="G145" i="1"/>
  <c r="H150" i="1" s="1"/>
  <c r="G141" i="1"/>
  <c r="G140" i="1"/>
  <c r="H142" i="1" s="1"/>
  <c r="G139" i="1"/>
  <c r="G135" i="1"/>
  <c r="G134" i="1"/>
  <c r="G133" i="1"/>
  <c r="G132" i="1"/>
  <c r="G128" i="1"/>
  <c r="G127" i="1"/>
  <c r="G125" i="1"/>
  <c r="G123" i="1"/>
  <c r="G121" i="1"/>
  <c r="G119" i="1"/>
  <c r="G118" i="1"/>
  <c r="A117" i="1"/>
  <c r="A131" i="1" s="1"/>
  <c r="G115" i="1"/>
  <c r="G114" i="1"/>
  <c r="G113" i="1"/>
  <c r="A113" i="1"/>
  <c r="A114" i="1" s="1"/>
  <c r="A115" i="1" s="1"/>
  <c r="G110" i="1"/>
  <c r="G109" i="1"/>
  <c r="G108" i="1"/>
  <c r="A108" i="1"/>
  <c r="A109" i="1" s="1"/>
  <c r="A110" i="1" s="1"/>
  <c r="G105" i="1"/>
  <c r="H106" i="1" s="1"/>
  <c r="A105" i="1"/>
  <c r="G99" i="1"/>
  <c r="G98" i="1"/>
  <c r="H100" i="1" s="1"/>
  <c r="A98" i="1"/>
  <c r="A99" i="1" s="1"/>
  <c r="G94" i="1"/>
  <c r="G93" i="1"/>
  <c r="G92" i="1"/>
  <c r="G91" i="1"/>
  <c r="G90" i="1"/>
  <c r="G89" i="1"/>
  <c r="A89" i="1"/>
  <c r="A90" i="1" s="1"/>
  <c r="A91" i="1" s="1"/>
  <c r="A92" i="1" s="1"/>
  <c r="A93" i="1" s="1"/>
  <c r="A94" i="1" s="1"/>
  <c r="I88" i="1"/>
  <c r="G86" i="1"/>
  <c r="G84" i="1"/>
  <c r="I82" i="1"/>
  <c r="I81" i="1"/>
  <c r="G80" i="1"/>
  <c r="G79" i="1"/>
  <c r="G78" i="1"/>
  <c r="G77" i="1"/>
  <c r="G76" i="1"/>
  <c r="G75" i="1"/>
  <c r="G74" i="1"/>
  <c r="G73" i="1"/>
  <c r="I72" i="1"/>
  <c r="G72" i="1"/>
  <c r="G71" i="1"/>
  <c r="I70" i="1"/>
  <c r="G70" i="1"/>
  <c r="G69" i="1"/>
  <c r="G68" i="1"/>
  <c r="G67" i="1"/>
  <c r="G66" i="1"/>
  <c r="G65" i="1"/>
  <c r="I64" i="1"/>
  <c r="G64" i="1"/>
  <c r="I63" i="1"/>
  <c r="G63" i="1"/>
  <c r="G62" i="1"/>
  <c r="A62" i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G54" i="1"/>
  <c r="H56" i="1" s="1"/>
  <c r="G47" i="1"/>
  <c r="G41" i="1"/>
  <c r="H49" i="1" s="1"/>
  <c r="A41" i="1"/>
  <c r="A47" i="1" s="1"/>
  <c r="G35" i="1"/>
  <c r="A35" i="1"/>
  <c r="G31" i="1"/>
  <c r="G30" i="1"/>
  <c r="H32" i="1" s="1"/>
  <c r="I28" i="1"/>
  <c r="G27" i="1"/>
  <c r="G26" i="1"/>
  <c r="G25" i="1"/>
  <c r="A25" i="1"/>
  <c r="A26" i="1" s="1"/>
  <c r="A27" i="1" s="1"/>
  <c r="G24" i="1"/>
  <c r="A24" i="1"/>
  <c r="G20" i="1"/>
  <c r="G19" i="1"/>
  <c r="G18" i="1"/>
  <c r="H21" i="1" s="1"/>
  <c r="A18" i="1"/>
  <c r="A19" i="1" s="1"/>
  <c r="A20" i="1" s="1"/>
  <c r="G17" i="1"/>
  <c r="A17" i="1"/>
  <c r="G15" i="1"/>
  <c r="H334" i="1" l="1"/>
  <c r="H261" i="1" s="1"/>
  <c r="H81" i="1"/>
  <c r="H95" i="1"/>
  <c r="H311" i="1"/>
  <c r="H382" i="1"/>
  <c r="H366" i="1" s="1"/>
  <c r="H235" i="1"/>
  <c r="H243" i="1"/>
  <c r="A118" i="1"/>
  <c r="A119" i="1" s="1"/>
  <c r="A121" i="1" s="1"/>
  <c r="A123" i="1" s="1"/>
  <c r="A125" i="1" s="1"/>
  <c r="A127" i="1" s="1"/>
  <c r="A128" i="1" s="1"/>
  <c r="H116" i="1"/>
  <c r="H87" i="1"/>
  <c r="H129" i="1"/>
  <c r="H111" i="1"/>
  <c r="H102" i="1" s="1"/>
  <c r="H136" i="1"/>
  <c r="H228" i="1"/>
  <c r="H185" i="1" s="1"/>
  <c r="H339" i="1"/>
  <c r="H28" i="1"/>
  <c r="H12" i="1" s="1"/>
  <c r="H403" i="1"/>
  <c r="H356" i="1"/>
  <c r="A138" i="1"/>
  <c r="A132" i="1"/>
  <c r="A133" i="1" s="1"/>
  <c r="A134" i="1" s="1"/>
  <c r="A135" i="1" s="1"/>
  <c r="G384" i="1" l="1"/>
  <c r="G394" i="1" s="1"/>
  <c r="H230" i="1"/>
  <c r="A144" i="1"/>
  <c r="A139" i="1"/>
  <c r="A140" i="1" s="1"/>
  <c r="A141" i="1" s="1"/>
  <c r="G388" i="1" l="1"/>
  <c r="H396" i="1" s="1"/>
  <c r="G405" i="1" s="1"/>
  <c r="G391" i="1"/>
  <c r="G387" i="1"/>
  <c r="G392" i="1"/>
  <c r="G389" i="1"/>
  <c r="G390" i="1"/>
  <c r="G393" i="1"/>
  <c r="A152" i="1"/>
  <c r="A145" i="1"/>
  <c r="A146" i="1" s="1"/>
  <c r="A148" i="1" s="1"/>
  <c r="A149" i="1" s="1"/>
  <c r="G395" i="1"/>
  <c r="A169" i="1" l="1"/>
  <c r="A153" i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70" i="1" l="1"/>
  <c r="A171" i="1" s="1"/>
  <c r="A174" i="1"/>
  <c r="A181" i="1" l="1"/>
  <c r="A175" i="1"/>
  <c r="A176" i="1" s="1"/>
  <c r="A177" i="1" s="1"/>
  <c r="A178" i="1" s="1"/>
  <c r="A182" i="1" l="1"/>
  <c r="A187" i="1"/>
  <c r="A191" i="1" l="1"/>
  <c r="A188" i="1"/>
  <c r="A192" i="1" l="1"/>
  <c r="A193" i="1" s="1"/>
  <c r="A194" i="1" s="1"/>
  <c r="A197" i="1"/>
  <c r="A198" i="1" l="1"/>
  <c r="A199" i="1" s="1"/>
  <c r="A202" i="1"/>
  <c r="A211" i="1" l="1"/>
  <c r="A203" i="1"/>
  <c r="A204" i="1" s="1"/>
  <c r="A206" i="1" s="1"/>
  <c r="A208" i="1" s="1"/>
  <c r="A212" i="1" l="1"/>
  <c r="A213" i="1" s="1"/>
  <c r="A214" i="1" s="1"/>
  <c r="A217" i="1"/>
  <c r="A222" i="1" l="1"/>
  <c r="A218" i="1"/>
  <c r="A219" i="1" s="1"/>
  <c r="A223" i="1" l="1"/>
  <c r="A232" i="1"/>
  <c r="A227" i="1"/>
  <c r="A237" i="1" l="1"/>
  <c r="A233" i="1"/>
  <c r="A234" i="1" s="1"/>
  <c r="A224" i="1"/>
  <c r="A225" i="1"/>
  <c r="A246" i="1" l="1"/>
  <c r="A238" i="1"/>
  <c r="A239" i="1" s="1"/>
  <c r="A240" i="1" s="1"/>
  <c r="A242" i="1" s="1"/>
  <c r="A250" i="1" l="1"/>
  <c r="A247" i="1"/>
  <c r="A251" i="1" l="1"/>
  <c r="A256" i="1"/>
  <c r="A263" i="1" l="1"/>
  <c r="A257" i="1"/>
  <c r="A258" i="1" s="1"/>
  <c r="A267" i="1" l="1"/>
  <c r="A264" i="1"/>
  <c r="A268" i="1" l="1"/>
  <c r="A269" i="1" s="1"/>
  <c r="A270" i="1" s="1"/>
  <c r="A271" i="1" s="1"/>
  <c r="A272" i="1" s="1"/>
  <c r="A275" i="1"/>
  <c r="A276" i="1" l="1"/>
  <c r="A277" i="1" s="1"/>
  <c r="A278" i="1" s="1"/>
  <c r="A279" i="1" s="1"/>
  <c r="A282" i="1"/>
  <c r="A283" i="1" l="1"/>
  <c r="A286" i="1"/>
  <c r="A291" i="1" l="1"/>
  <c r="A287" i="1"/>
  <c r="A292" i="1" l="1"/>
  <c r="A296" i="1"/>
  <c r="A297" i="1" l="1"/>
  <c r="A299" i="1" s="1"/>
  <c r="A301" i="1" s="1"/>
  <c r="A313" i="1"/>
  <c r="A318" i="1" l="1"/>
  <c r="A314" i="1"/>
  <c r="A305" i="1"/>
  <c r="A306" i="1" s="1"/>
  <c r="A307" i="1" s="1"/>
  <c r="A309" i="1" s="1"/>
  <c r="A310" i="1" s="1"/>
  <c r="A303" i="1"/>
  <c r="A322" i="1" l="1"/>
  <c r="A319" i="1"/>
  <c r="A323" i="1" l="1"/>
  <c r="A327" i="1"/>
  <c r="A328" i="1" l="1"/>
  <c r="A330" i="1" s="1"/>
  <c r="A332" i="1" s="1"/>
  <c r="A333" i="1" s="1"/>
  <c r="A336" i="1"/>
  <c r="A341" i="1" l="1"/>
  <c r="A337" i="1"/>
  <c r="A338" i="1" s="1"/>
  <c r="A360" i="1" l="1"/>
  <c r="A342" i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61" i="1" l="1"/>
  <c r="A368" i="1"/>
  <c r="A386" i="1" l="1"/>
  <c r="A369" i="1"/>
  <c r="A370" i="1" s="1"/>
  <c r="A371" i="1" s="1"/>
  <c r="A372" i="1" s="1"/>
  <c r="A374" i="1" s="1"/>
  <c r="A375" i="1" s="1"/>
  <c r="A376" i="1" s="1"/>
  <c r="A377" i="1" s="1"/>
  <c r="A378" i="1" s="1"/>
  <c r="A380" i="1" s="1"/>
  <c r="A381" i="1" s="1"/>
  <c r="A387" i="1" l="1"/>
  <c r="A388" i="1" s="1"/>
  <c r="A389" i="1" s="1"/>
  <c r="A390" i="1" s="1"/>
  <c r="A391" i="1" s="1"/>
  <c r="A392" i="1" s="1"/>
  <c r="A393" i="1" s="1"/>
  <c r="A394" i="1" s="1"/>
  <c r="A395" i="1" s="1"/>
  <c r="A398" i="1"/>
  <c r="A399" i="1" s="1"/>
  <c r="A400" i="1" s="1"/>
</calcChain>
</file>

<file path=xl/sharedStrings.xml><?xml version="1.0" encoding="utf-8"?>
<sst xmlns="http://schemas.openxmlformats.org/spreadsheetml/2006/main" count="522" uniqueCount="327">
  <si>
    <t>LISTA DE  CANTIDADES</t>
  </si>
  <si>
    <t>PROYECTO :</t>
  </si>
  <si>
    <t>CONSTRUCCION TANQUE REGULADOR AGUA POTABLE CERROS DE GURABO I</t>
  </si>
  <si>
    <t>OBRA :</t>
  </si>
  <si>
    <t>TANQUE REGULADOR AGUA POTABLE CERROS DE GURABO I</t>
  </si>
  <si>
    <t>UBICACION:</t>
  </si>
  <si>
    <t>CERROS DE GURABO I, REP. DOM.</t>
  </si>
  <si>
    <t>CODIGO:</t>
  </si>
  <si>
    <t>DIPAP-011-2026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</si>
  <si>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</si>
  <si>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</si>
  <si>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</si>
  <si>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</si>
  <si>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</si>
  <si>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</si>
  <si>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</si>
  <si>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</si>
  <si>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A-</t>
  </si>
  <si>
    <t>CONSTRUCCION TANQUE REGULADOR  Y DESMANTELAMIENTO DE TANQUE EXISTENTE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</si>
  <si>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</si>
  <si>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</si>
  <si>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</si>
  <si>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</si>
  <si>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 xml:space="preserve">Remoción de Cercado Existente </t>
  </si>
  <si>
    <t>Ml</t>
  </si>
  <si>
    <t>Desbrose de Arboles</t>
  </si>
  <si>
    <t>P.a.</t>
  </si>
  <si>
    <t>Acondicionamiento de terreno para Tanque (incluye capa vegetal)</t>
  </si>
  <si>
    <t>M2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</si>
  <si>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</si>
  <si>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</si>
  <si>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</si>
  <si>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</si>
  <si>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</si>
  <si>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</si>
  <si>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</si>
  <si>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 xml:space="preserve">Suministro  y  Acarreo  de  Material </t>
  </si>
  <si>
    <t>Carguío, Traslado, Colocación , Mojado y  Compactación  de  Material  Clasificado</t>
  </si>
  <si>
    <t>LOSA  DE  FUNDACION</t>
  </si>
  <si>
    <t>Hormigón  de  Limpieza  180  Kg / Cm2  5  Cms  de  Espesor</t>
  </si>
  <si>
    <t>M3</t>
  </si>
  <si>
    <t>Losa  de  Cimentación con Espesor  Según Diseño Estructural. Hormigón</t>
  </si>
  <si>
    <t>F'c = 350 Kg / Cm2  y  Acero Grado 60</t>
  </si>
  <si>
    <t>CONSTRUCCION TANQUE REGULADOR  Y DESMANTELAMIENTO DE TANQUES EXISTENTES</t>
  </si>
  <si>
    <t xml:space="preserve">Demolición de tanque regulador de agua potable de hormigón armado de 28.21 m </t>
  </si>
  <si>
    <t>Ud</t>
  </si>
  <si>
    <t xml:space="preserve">diametro × 6.60 m de altura, incluyendo demolición de cimientos de 29.21 m × 29.21 m × </t>
  </si>
  <si>
    <t>0.60 m de espesor, corte y retiro del acero de refuerzo, demolición mecánica,</t>
  </si>
  <si>
    <t xml:space="preserve">carga mecánica, transporte del material producto de demolición a vertedero autorizado </t>
  </si>
  <si>
    <t>ubicado a 20 km, disposición final, limpieza del área de trabajo y todo lo necesario para</t>
  </si>
  <si>
    <t xml:space="preserve"> la correcta ejecución de la partida.</t>
  </si>
  <si>
    <t xml:space="preserve">Demolición de tanque regulador elevado de agua potable de hormigón armado, de </t>
  </si>
  <si>
    <t xml:space="preserve">Ø6.31 m × 3.50 m de altura, soportado por 6 columnas de 0.20×0.20×6.00 m, con vigas </t>
  </si>
  <si>
    <t xml:space="preserve">de amarre, incluyendo demolición de cimientos de 7.32×7.32×0.60 m, corte y retiro del </t>
  </si>
  <si>
    <t>acero de refuerzo, demolición mecánica, carga mecánica, transporte del material</t>
  </si>
  <si>
    <t xml:space="preserve"> producto de demolición hasta vertedero autorizado ubicado a 20 km, disposición final, </t>
  </si>
  <si>
    <t>limpieza del área y todo lo necesario para la correcta ejecución.</t>
  </si>
  <si>
    <t xml:space="preserve">Tanque de Acero Vitrificado de Volumen Utiles de: 6,743 M3. con Diámetro </t>
  </si>
  <si>
    <t xml:space="preserve">de 25.21 Mts y Altura Máxima de 14.52 Mts (Mas o menos 0.50 mts). El Cilindro es de </t>
  </si>
  <si>
    <t xml:space="preserve"> Vidrio Fusionado al Acero con Techo en Domo Geodésico en Aluminio Autoportante. </t>
  </si>
  <si>
    <t>Escotilla de Autoinspección, Boquillas en Acero Galvanizado y Logo de identificación</t>
  </si>
  <si>
    <t>Ver Especifiaciones Técnicas</t>
  </si>
  <si>
    <t>REGISTROS DE H.A. PARA VALVULAS</t>
  </si>
  <si>
    <t xml:space="preserve">Registros  P/ Válvulas 1.70x1.70x1.85  Mts Confeccionadosen Mampostería Reforzadas </t>
  </si>
  <si>
    <t>con Acero Vertical 3/8" @ 60 Cms. Losa de Piso de Hormigón Armado con Varillas</t>
  </si>
  <si>
    <t>Ø 3/8" @ 20 Cms con Espesor de 15 Cms La Losa de Techo tendrá un Espesor</t>
  </si>
  <si>
    <t>de 20 Cms con Refuerzo Ø ½" @ 20 Cms Doblemente Armada</t>
  </si>
  <si>
    <t>Ver Dimensiones y demás detalles en planos</t>
  </si>
  <si>
    <t>PIEZAS  ESPECIALES  Y  TUBERIAS ( SUMINISTRO Y COLOCACION )</t>
  </si>
  <si>
    <t xml:space="preserve">Tubos de Ø 24" Acero al Carbon </t>
  </si>
  <si>
    <t xml:space="preserve">Tubos de Ø 18"Acero al Carbon </t>
  </si>
  <si>
    <t>Codo Ø 24" x 0 @ 90º , Acero al Carbono</t>
  </si>
  <si>
    <t>Codo Ø 18" x 0 @ 90º , Acero al Carbono</t>
  </si>
  <si>
    <t>Tee Ø 24"x24"X24", Acero al Carbono</t>
  </si>
  <si>
    <t>Tee Ø 24"x24"X18", Acero al Carbono</t>
  </si>
  <si>
    <t>Bridas  Ø 24" B16.5 Clase ISO Cuello Soldable</t>
  </si>
  <si>
    <t>Bridas  Ø 18" B16.5 Clase ISO Cuello Soldable</t>
  </si>
  <si>
    <t>Junta  de  Desmontaje  Ø 24"</t>
  </si>
  <si>
    <t>Válvula  Mariposa  AWWA CSD4 Ø 24"</t>
  </si>
  <si>
    <t>Junta  Dresser Ø 24", Acero al Carbono</t>
  </si>
  <si>
    <t xml:space="preserve">Pasa muro de 24"  (incluye junta dresser, platillos) </t>
  </si>
  <si>
    <t>Tubos de Ø 8" Acero Al Carbono</t>
  </si>
  <si>
    <t>Codo Ø 8" x 90º , Acero Al Carbono</t>
  </si>
  <si>
    <t>Tee Ø 8"x8"X2", Acero Al Carbono</t>
  </si>
  <si>
    <t>Junta  de  Desmontaje  Ø 8"</t>
  </si>
  <si>
    <t>Junta  Dresser Ø 8", Acero al Carbono</t>
  </si>
  <si>
    <t>Bridas  Ø 8" B16.5 Clase ISO Cuello Soldable</t>
  </si>
  <si>
    <t>Válvula  Mariposa AWWA CSD4 Ø 8"</t>
  </si>
  <si>
    <t>Ver Dimensiones y Demás Detalles en Planos</t>
  </si>
  <si>
    <t>TRANSPORTE DE TUBERIAS Y PIEZAS ESPECIALES</t>
  </si>
  <si>
    <t>Transporte de Tubos de Ø 24", Ø 18" Y  Ø 8" Acero Al Carbono</t>
  </si>
  <si>
    <t>Viajes</t>
  </si>
  <si>
    <t>Desde Almacenamiento  Hasta  Obra</t>
  </si>
  <si>
    <t xml:space="preserve">Transporte de Materiales y Piezas Especiales de Haina @ Almacen </t>
  </si>
  <si>
    <t xml:space="preserve">ANCLAJES  DE  HORMIGON ARMADO </t>
  </si>
  <si>
    <t>Anclajes P / Piezas de Ø 24" F´c = 210 Kg / Cm2</t>
  </si>
  <si>
    <t>Anclajes P / Piezas de Ø 18" F´c = 210 Kg / Cm2</t>
  </si>
  <si>
    <t>Anclajes P / Piezas de Ø 8" F´c = 210 Kg / Cm2</t>
  </si>
  <si>
    <t>Dado de Apoyo de Ø 24" F´c = 210 Kg / Cm2</t>
  </si>
  <si>
    <t>MISCELÁNEOS</t>
  </si>
  <si>
    <t>Limpieza Final</t>
  </si>
  <si>
    <t>Suministro e instalación de letreros de CORAASAN</t>
  </si>
  <si>
    <t xml:space="preserve"> y nombre del Tanque en Sintra PVC (a definir en ejecución)</t>
  </si>
  <si>
    <t>B-</t>
  </si>
  <si>
    <t xml:space="preserve">CASETA DE OPERADOR -VER DETALLES EN PLANOS </t>
  </si>
  <si>
    <t>Replanteo (con brigada topográfica)</t>
  </si>
  <si>
    <t>MOVIMIENTO DE TIERRA</t>
  </si>
  <si>
    <t>Excavación</t>
  </si>
  <si>
    <t>Relleno Compacto Con Equipo</t>
  </si>
  <si>
    <t>Bote de Material inservible (25% de esponjamiento)</t>
  </si>
  <si>
    <t xml:space="preserve">MUROS </t>
  </si>
  <si>
    <t>Muro de Bloques de 6" B.N.P. (Bastones 3/8"@0.20)</t>
  </si>
  <si>
    <t>Muro de Bloques de 6" S.N.P.Violinado a Dos Caras (Bastones 3/8"@0.60)</t>
  </si>
  <si>
    <t>Muro de Antepecho 6" (Incluye Pañete, Cantos, Mocheta y Pintura)</t>
  </si>
  <si>
    <t>HORMIGON  ARMADO</t>
  </si>
  <si>
    <t>Losa de Piso e=0.10m,  Ø 3/8 @0.25 mts</t>
  </si>
  <si>
    <t>Zapata Muro de 6"  4 ø 1/2", est. Ø 3/8 @0.20 mts</t>
  </si>
  <si>
    <t xml:space="preserve"> f´c=210 Kg/cm2, f´y=4200 kg/cm2</t>
  </si>
  <si>
    <t>Zapata Columna 1.00 x 1.00 mts, ø 1/2" @  0.20m A.D.</t>
  </si>
  <si>
    <t>Columna CA 0.20 x 0.20 mts, 4 ø 1/2", est. 3/8" @ 15 mts</t>
  </si>
  <si>
    <t>Viga de Amarre  V.A. 4 ø3/8" est. 3/8" @ 0.20 mts</t>
  </si>
  <si>
    <t xml:space="preserve"> f´c=210 Kg/cm2, f´y=4200 kg/cm1</t>
  </si>
  <si>
    <t>Losa de techo  e=0.12 m (Ø3/8"@0.25 m AD)</t>
  </si>
  <si>
    <t>Dintel est. 3/8" @ 0.20 mts</t>
  </si>
  <si>
    <t>TERMINACIONES DE SUPERFICIE</t>
  </si>
  <si>
    <t>Fraguache  C /  Llanas en techo</t>
  </si>
  <si>
    <t>Pañete en Techo</t>
  </si>
  <si>
    <t>Cantos (Incluye cantos de vigas y columnas)</t>
  </si>
  <si>
    <t>Mochetas (Incluye Mochetas de vigas y columnas)</t>
  </si>
  <si>
    <t>TERMINACIONES DE TECHO</t>
  </si>
  <si>
    <t xml:space="preserve">Zabaleta  </t>
  </si>
  <si>
    <t>Fino de techo</t>
  </si>
  <si>
    <t xml:space="preserve">Pintura Impermeabilizante con Imprimador Acrilico Microseal </t>
  </si>
  <si>
    <t>e Impermeabilizante Elasto-Master</t>
  </si>
  <si>
    <t>PUERTAS Y VENTANAS</t>
  </si>
  <si>
    <t>Puerta  polimetal Color Blanco 0.80 X 2.10 M (Incluye Instalación y Cerradura)</t>
  </si>
  <si>
    <t>UD</t>
  </si>
  <si>
    <t xml:space="preserve">Ventana Corrediza con Perfil de Aluminio Blanco, Cristal Natural y </t>
  </si>
  <si>
    <t>P2</t>
  </si>
  <si>
    <t>Papel Frosted  (Incluye Instalación)</t>
  </si>
  <si>
    <t>Protección Metalica Para  Ventanas</t>
  </si>
  <si>
    <t xml:space="preserve">Protección Metalica Para Puertas </t>
  </si>
  <si>
    <t>INSTALACIONES SANITARIA</t>
  </si>
  <si>
    <t>Suministro e Instalación de inodoro</t>
  </si>
  <si>
    <t>Suministro e Instalación de Lavamanos</t>
  </si>
  <si>
    <t>Desagüe de Piso de 2"</t>
  </si>
  <si>
    <t>Ventilación de ø2" PVC SDR-41</t>
  </si>
  <si>
    <t xml:space="preserve">Ducha </t>
  </si>
  <si>
    <t>Desagüe Pluvial en Techo de 3" SDR-41</t>
  </si>
  <si>
    <t>Tubería de Alimentación AP de 1" PVC SCH-40</t>
  </si>
  <si>
    <t>Suministro e Instalación de Tinaco de 145 Gl</t>
  </si>
  <si>
    <t>Muñeco de Drenaje P / Baño</t>
  </si>
  <si>
    <t>Suministro y Colocación de Tuberías de Arrastre de 2" PVC SDR-41</t>
  </si>
  <si>
    <t>Suministro y Colocación de Tuberías de Arrastre de 4" PVC SDR-41</t>
  </si>
  <si>
    <t>Medidor de 1/2"</t>
  </si>
  <si>
    <t xml:space="preserve">Llave de paso </t>
  </si>
  <si>
    <t>Registros de Inspección</t>
  </si>
  <si>
    <t>PISOS</t>
  </si>
  <si>
    <t>Piso en Cerámica 0.45 m x 0.45 m</t>
  </si>
  <si>
    <t>Zócalo en Cerámica</t>
  </si>
  <si>
    <t>PINTURA</t>
  </si>
  <si>
    <t>Primer en Muros Interiores y Exteriores</t>
  </si>
  <si>
    <t>Pintura en muros Interiores</t>
  </si>
  <si>
    <t>Pintura en Muros Exteriores</t>
  </si>
  <si>
    <t>Pintura en techos</t>
  </si>
  <si>
    <t>MISCELANEOS</t>
  </si>
  <si>
    <t xml:space="preserve">Limpieza Final General </t>
  </si>
  <si>
    <t>C-</t>
  </si>
  <si>
    <t>VERJA PERIMETRAL -VER DETALLES EN PLANO</t>
  </si>
  <si>
    <t>Replanteo con brigada topógrafica</t>
  </si>
  <si>
    <t>Excavación C/ Equipos</t>
  </si>
  <si>
    <t>Muro de Bloques de 8" B.N.P. (Bastones 3/8"@0.60)</t>
  </si>
  <si>
    <t>Muro de Bloques de 8" S.N.P. (Bastones 3/8"@0.60) violinado</t>
  </si>
  <si>
    <t>Zapata Muro de 8"  5 ø 3/8" , est. Ø 3/8 @0.24 mts f´c=210 Kg/cm2, f´y=4200 kg/cm2</t>
  </si>
  <si>
    <t>Zapata Columna 1.00 x 1.00 mts,6 ø 1/2"  A.D.</t>
  </si>
  <si>
    <t>Columna CA 0.20 x 0.20 mts, 4 ø1/2" est. 3/8" @ 15 mts</t>
  </si>
  <si>
    <t>Viga de Amarre Perimetral (0.20x0.20) mts</t>
  </si>
  <si>
    <t>Fraguache  C /  Llanas</t>
  </si>
  <si>
    <t xml:space="preserve">Pañete </t>
  </si>
  <si>
    <t>Zabaleta (0.20MX0.10MTS)</t>
  </si>
  <si>
    <t xml:space="preserve">Primer en Muros </t>
  </si>
  <si>
    <t>Malla ciclonica de 6' con alambre de trinchera, Altura  1.85 mts</t>
  </si>
  <si>
    <t>ML</t>
  </si>
  <si>
    <t>Malla ciclonica de 6' con alambre de trinchera Altura, 1.20 mts</t>
  </si>
  <si>
    <t xml:space="preserve">Puerta Corrediza en malla ciclónica L= 5 Metros </t>
  </si>
  <si>
    <t>(incluye puerta peatonal) - ver detalle en plano</t>
  </si>
  <si>
    <t>D-</t>
  </si>
  <si>
    <t>PARQUEO Y CALLE DE ACCESO ANTENA</t>
  </si>
  <si>
    <t>Acondicionamiento de Calle de Acceso Interna y Externa (incluye capa vegetal)</t>
  </si>
  <si>
    <t>Excavación C/Equipo</t>
  </si>
  <si>
    <t>Bote  de  Mat. Sobrante C / Equipo 25% Esponjamiento</t>
  </si>
  <si>
    <t xml:space="preserve">Material P / Relleno ( Banco de Préstamo ) 10% de Desperdicio + 20% Abult. + </t>
  </si>
  <si>
    <t>Carguío, Acarreo, Regado y Compactado  de  Material de Relleno de ( Préstamo )</t>
  </si>
  <si>
    <t xml:space="preserve">Suministro Relleno en Gravilla 10% de Desperdicio + 20% Abult. con Carguío, Acarreo, </t>
  </si>
  <si>
    <t>Regado y Compactado  de  Material</t>
  </si>
  <si>
    <t>PAVIMENTO EN CALLE</t>
  </si>
  <si>
    <t>Suministro y Colocación de Concreto en Calle 20 cms, 210 F´c =210 kg/cm2</t>
  </si>
  <si>
    <t xml:space="preserve">Paragomas  </t>
  </si>
  <si>
    <t>E-</t>
  </si>
  <si>
    <t xml:space="preserve">INSTALACIONES ELECTRICAS GENERALES </t>
  </si>
  <si>
    <t>INSTALACIONES ELECTRICAS GENERALES</t>
  </si>
  <si>
    <t>Suministro de elementos electricos en tanque</t>
  </si>
  <si>
    <t xml:space="preserve">Mano de obra Instalaciones eléctricas </t>
  </si>
  <si>
    <t>F-</t>
  </si>
  <si>
    <t>LINEA DE DISTRIBUCION</t>
  </si>
  <si>
    <t>Replanteo  P / Tuberías (con brigada topográfica)</t>
  </si>
  <si>
    <t>Excavación  de  Zanja  C / Excavadora 416E CAT ó Similar</t>
  </si>
  <si>
    <t xml:space="preserve">Excavación a mano </t>
  </si>
  <si>
    <t>Relleno Compacto @ Mano Colchón  de  Arena de Mina ( No Procesada )</t>
  </si>
  <si>
    <t>M3C</t>
  </si>
  <si>
    <t>Carguío, Acarreo, Regado y Compactado   de  Material de Relleno de ( Préstamo )</t>
  </si>
  <si>
    <t>Bote  de  Mat. Sobrante</t>
  </si>
  <si>
    <t>M3E</t>
  </si>
  <si>
    <t>C / Equipo 25% Esponjamiento</t>
  </si>
  <si>
    <t>SUMINISTRO  DE  MATERIALES</t>
  </si>
  <si>
    <t>Material  P / Relleno ( Arena No Procesada ) 5% de Desperdicio</t>
  </si>
  <si>
    <t>Material P / Relleno ( Banco de Préstamo ) 10% de Desperdicio + 20% Abult.</t>
  </si>
  <si>
    <t xml:space="preserve">Suministro Material  Triturado  P / Base 10% de Desperdicio </t>
  </si>
  <si>
    <t>Granzote Para Estabilizacion Fondo De Zanja  10% de Desp.</t>
  </si>
  <si>
    <t>TRANSPORTE DE TUBERIAS ( P.V.C) Y PIEZAS ESPECIALES</t>
  </si>
  <si>
    <t>Transporte de Tubos de Ø 20" y Piezas Especiales</t>
  </si>
  <si>
    <t xml:space="preserve">SUMINISTRO DE TUBERÍAS  </t>
  </si>
  <si>
    <t>Suministro de Tubos de Ø20"  P.V.C SDR-21 Con J/G</t>
  </si>
  <si>
    <t>(Incluye 5.4%  Efecto Campana)</t>
  </si>
  <si>
    <t xml:space="preserve">COLOCACION DE TUBERÍAS  </t>
  </si>
  <si>
    <t>Colocación de Tubos de Ø 20" P.V.C SDR-21 Con J/G</t>
  </si>
  <si>
    <t>SUMINISTRO Y COLOCACIÓN  DE  PIEZAS  ESPECIALES -VER DETALLES EN PLANO</t>
  </si>
  <si>
    <t>Codo  Ø 20" x 0º@ 90º  hierro (incluye junta dresser)</t>
  </si>
  <si>
    <t>Norma ASTM A53, Grado B</t>
  </si>
  <si>
    <t>Tee Ø 24"x24"X20" hierro (incluye junta dresser)</t>
  </si>
  <si>
    <t>Tee Ø 20"x20"X2" para ventosa  (incluye junta dresser)</t>
  </si>
  <si>
    <t>Tee Ø 18"x18"X18" Hierro  (incluye junta dresser)</t>
  </si>
  <si>
    <t>Suministro y colocación de Junta de dresser 20"</t>
  </si>
  <si>
    <t xml:space="preserve">Suministro y colocación de Pasa muro de 20" tipo link-seal  (incluye junta dresser, platillo) -ver detalle en plano </t>
  </si>
  <si>
    <t>Suministro y colocación de Valvula ventosa de 2" combinada/ bifuncional</t>
  </si>
  <si>
    <t>Norma AWWA C515 Clase D ANSI – ASME  Clase 300</t>
  </si>
  <si>
    <t>Suministro y colocación de Valvula de cierre rapido de 2"</t>
  </si>
  <si>
    <t>Suministro y Colocación de Reducción 20" @ 18" con junta dresser</t>
  </si>
  <si>
    <t>Norma AWWA  Clase D ANSI – ASME  Clase 300</t>
  </si>
  <si>
    <t xml:space="preserve">REGISTROS   P / VENTOSA Y/O VALVULA-VER DETALLES EN PLANO </t>
  </si>
  <si>
    <t xml:space="preserve">Registro 1.50 m x 1.90 m  para ventosa </t>
  </si>
  <si>
    <t xml:space="preserve"> Ø 2" (Incluye excavación, bote, bloques, pañete )</t>
  </si>
  <si>
    <t>ANCLAJES  DE  HORMIGÓN</t>
  </si>
  <si>
    <t>Anclajes  de  Hormigón  P / Piezas Especiales de  20"</t>
  </si>
  <si>
    <t>F´c = 210 Kg / Cm2</t>
  </si>
  <si>
    <t>DESINFECCION DE TUBERIAS MEDIANTE SISTEMA DE " CLORO - GAS AL VACIO</t>
  </si>
  <si>
    <t>Desinfección de Tuberías Mediante Sistema de</t>
  </si>
  <si>
    <t xml:space="preserve"> " Cloro - Gas al Vacio¨ Tuberia de 20"</t>
  </si>
  <si>
    <t>Cumpliendo con norma ANSI/AWWA C651-14</t>
  </si>
  <si>
    <t>PRUEBAS REQUERIDAS</t>
  </si>
  <si>
    <t>Suministro de Camiones de Agua Para</t>
  </si>
  <si>
    <t>Llenar  Línea  Colocada ( 15% Desperd. )</t>
  </si>
  <si>
    <t>Prueba  Hidrostática P / Tubería de Ø 20"</t>
  </si>
  <si>
    <t xml:space="preserve">Tramos de </t>
  </si>
  <si>
    <t xml:space="preserve">Prueba de Compactación, 3 Capas x Pruebas </t>
  </si>
  <si>
    <t>Pruebas</t>
  </si>
  <si>
    <t>Prueba resitencia a la compresión del hormigon (prueba de rotura)</t>
  </si>
  <si>
    <t>REPOSICION DE ASFALTO</t>
  </si>
  <si>
    <t>Corte de Asfalto</t>
  </si>
  <si>
    <t>Reposición de Asfalto 3"</t>
  </si>
  <si>
    <t>Cinta  de  Peligro  Amarilla  Sobre  Tuberías</t>
  </si>
  <si>
    <t>Señalización C/ Letreros ( 7 Usos )</t>
  </si>
  <si>
    <t>Limpieza Continua</t>
  </si>
  <si>
    <t>Limpieza  Final con equipos</t>
  </si>
  <si>
    <t>Desvío  de  Tránsito</t>
  </si>
  <si>
    <t>Reparación Acometidas de Agua Potable   1/2¨ P.V.C. SCH-40</t>
  </si>
  <si>
    <t>Reparación Acometidas de Aguas  Residuales   4¨ P.V.C.SDR-26</t>
  </si>
  <si>
    <t xml:space="preserve">Reparación de Tuberia de 2" P.V.C. </t>
  </si>
  <si>
    <t xml:space="preserve">Reparación de Tuberia de 3" P.V.C. </t>
  </si>
  <si>
    <t>Reparación de Tuberia de 4" P.V.C.</t>
  </si>
  <si>
    <t>Reparación de Tuberia de 8" P.V.C.</t>
  </si>
  <si>
    <t xml:space="preserve">Reparación de Tuberia de 16" P.V.C. </t>
  </si>
  <si>
    <t>Reposición  de Registro de ladrillo 2.50 @ 3.00</t>
  </si>
  <si>
    <t>Cruce de Tuberia (Excavacion Adicinal por debajo de la Tuberia)</t>
  </si>
  <si>
    <t>G-</t>
  </si>
  <si>
    <t xml:space="preserve">Suministro e instalación de sistema de bombeo con dos (2) bombas turbina vertical de </t>
  </si>
  <si>
    <t xml:space="preserve">200 L/s, TDH = 50 m, con tubería de descarga a ser rectificada en ejecución, </t>
  </si>
  <si>
    <t>accesorios hidráulicos,  montaje, pruebas y puesta en servicio.</t>
  </si>
  <si>
    <t>H-</t>
  </si>
  <si>
    <t>Uso de Bomba de achique de 3"</t>
  </si>
  <si>
    <t>Días</t>
  </si>
  <si>
    <t>Iluminacián para Trabajos Nocturnos, Incluye Torre de Iluminacion</t>
  </si>
  <si>
    <t>Dias</t>
  </si>
  <si>
    <t>Medidor de Caudal Ø24¨ Electromagnetico. Norma ANSI B16.5</t>
  </si>
  <si>
    <t xml:space="preserve">Registro 2.40 m x 2.30 m para Medidor de Caudal Ø 24" (Incluye excavación, bote, </t>
  </si>
  <si>
    <t xml:space="preserve"> bloques, pañete,  tapa )</t>
  </si>
  <si>
    <t>Equipos de Seguridad Laboral / Industrial</t>
  </si>
  <si>
    <t>Demolicion Con Compresor</t>
  </si>
  <si>
    <t>m3</t>
  </si>
  <si>
    <t>Construcción acera (incluye excavación, bote, relleno, malla electrosoldada y hormigón)</t>
  </si>
  <si>
    <t>Construccion de contenes  (incluye excavación, bote, relleno, telford, hormigón)</t>
  </si>
  <si>
    <t xml:space="preserve">Construcción baden (incluye excavación, bote, hormigón ciclópeo, </t>
  </si>
  <si>
    <t>malla electrosoldada y hormigón)</t>
  </si>
  <si>
    <t xml:space="preserve">Bote producto de las demoliciones </t>
  </si>
  <si>
    <t>Limpieza general para entrega de proyecto</t>
  </si>
  <si>
    <t>PA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</si>
  <si>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</si>
  <si>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</si>
  <si>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</si>
  <si>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</si>
  <si>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</si>
  <si>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</si>
  <si>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</si>
  <si>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</si>
  <si>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</si>
  <si>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</si>
  <si>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</si>
  <si>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</si>
  <si>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</si>
  <si>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</si>
  <si>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</si>
  <si>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</si>
  <si>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>Diseño Electrico General Para el Tanque y la Caseta</t>
  </si>
  <si>
    <t xml:space="preserve">Tramitación de Linea de media tension en edenorte </t>
  </si>
  <si>
    <t xml:space="preserve">TOTAL  GENERAL </t>
  </si>
  <si>
    <t>OBSERVACIONES:</t>
  </si>
  <si>
    <t>1-Distancia de acarreco 20 km.</t>
  </si>
  <si>
    <t>2- LEVANTAMOENTO Y PLANO AS- BUILT forman parte de los gastos administrativos.</t>
  </si>
  <si>
    <t>3-Se consideran trabajos Nocturnos donde la naturaleza de la actividad lo permita y/o lo requiera.</t>
  </si>
  <si>
    <t>4-Las partidas correspondientes a juntas y bridas incluyen la tornillería necesaria para su instalación.</t>
  </si>
  <si>
    <t>4-Reposición de Asfalto, incluye:  Preparación Terreno Pre – Asfalto Cajuela, Hormigón  Asfáltico Caliente, Acarreo  de  Asfalto, Colocación  de  Asfalto, Imprimación  C / Gravilla, Riego  de  Adherencia y Transporte  de  Equipos; todo lo requerido para reponer el asfalto removido.</t>
  </si>
  <si>
    <t>5-Las partidas de reparación solo deberan ejecutarse   en el caso de ser necesario.</t>
  </si>
  <si>
    <t>6-Ver Especifiaciones Técnicas.</t>
  </si>
  <si>
    <t>7-Ver Dimensiones y Demás Detalles en Planos.</t>
  </si>
  <si>
    <t>SISTEMA DE BOMBEO PARA LA  E.B.A.P. CERRO DE GURABO I</t>
  </si>
  <si>
    <t>Dado de Apoyo de Ø 18" F´c = 210 Kg / Cm2</t>
  </si>
  <si>
    <t>Dado de Apoyo de Ø 8" F´c = 210 Kg / Cm2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</si>
</sst>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0.00_)"/>
    <numFmt numFmtId="166" formatCode="_-[$DOP]\ * #,##0.00_-;\-[$DOP]\ * #,##0.00_-;_-[$DOP]\ * &quot;-&quot;??_-;_-@_-"/>
    <numFmt numFmtId="167" formatCode="_-* #,##0.00\ _€_-;\-* #,##0.00\ _€_-;_-* &quot;-&quot;??\ _€_-;_-@_-"/>
    <numFmt numFmtId="168" formatCode="_-[$$-1C0A]* #,##0.00_-;\-[$$-1C0A]* #,##0.00_-;_-[$$-1C0A]* &quot;-&quot;??_-;_-@_-"/>
    <numFmt numFmtId="169" formatCode="#,##0.00\ &quot; Mts &quot;"/>
    <numFmt numFmtId="170" formatCode="_-* #,##0.00_-;\-* #,##0.00_-;_-* &quot;-&quot;??_-;_-@_-"/>
    <numFmt numFmtId="171" formatCode="_([$$-409]* #,##0.00_);_([$$-409]* \(#,##0.00\);_([$$-409]* &quot;-&quot;??_);_(@_)"/>
    <numFmt numFmtId="172" formatCode="_-* #,##0.00\ &quot;€&quot;_-;\-* #,##0.00\ &quot;€&quot;_-;_-* &quot;-&quot;??\ &quot;€&quot;_-;_-@_-"/>
    <numFmt numFmtId="173" formatCode="_-[$€]* #,##0.00_-;\-[$€]* #,##0.00_-;_-[$€]* &quot;-&quot;??_-;_-@_-"/>
    <numFmt numFmtId="174" formatCode="_-[$€]* #,##0.00_-;\-[$€]* #,##0.00_-;_-[$€]* \-??_-;_-@_-"/>
    <numFmt numFmtId="175" formatCode="_([$€]* #,##0.00_);_([$€]* \(#,##0.00\);_([$€]* &quot;-&quot;??_);_(@_)"/>
    <numFmt numFmtId="176" formatCode="_-* #,##0.00\ _€_-;\-* #,##0.00\ _€_-;_-* \-??\ _€_-;_-@_-"/>
    <numFmt numFmtId="177" formatCode="_(* #,##0.00_);_(* \(#,##0.00\);_(* \-??_);_(@_)"/>
    <numFmt numFmtId="178" formatCode="_-* #,##0.00\ _P_t_s_-;\-* #,##0.00\ _P_t_s_-;_-* &quot;-&quot;??\ _P_t_s_-;_-@_-"/>
    <numFmt numFmtId="179" formatCode="_-&quot;$&quot;* #,##0_-;\-&quot;$&quot;* #,##0_-;_-&quot;$&quot;* &quot;-&quot;_-;_-@_-"/>
    <numFmt numFmtId="180" formatCode="_-\$* #,##0_-;&quot;-$&quot;* #,##0_-;_-\$* \-_-;_-@_-"/>
    <numFmt numFmtId="181" formatCode="_-* #,##0.00_-;\-* #,##0.00_-;_-* \-??_-;_-@_-"/>
    <numFmt numFmtId="182" formatCode="_-* #,##0.00\ _P_t_s_-;\-* #,##0.00\ _P_t_s_-;_-* \-??\ _P_t_s_-;_-@_-"/>
    <numFmt numFmtId="183" formatCode="_-* #,##0.0000\ _P_t_s_-;\-* #,##0.0000\ _P_t_s_-;_-* &quot;-&quot;??\ _P_t_s_-;_-@_-"/>
    <numFmt numFmtId="184" formatCode="_-* #,##0.0000\ _P_t_s_-;\-* #,##0.0000\ _P_t_s_-;_-* \-??\ _P_t_s_-;_-@_-"/>
    <numFmt numFmtId="185" formatCode="_-* #,##0.00&quot; €&quot;_-;\-* #,##0.00&quot; €&quot;_-;_-* \-??&quot; €&quot;_-;_-@_-"/>
    <numFmt numFmtId="186" formatCode="_(&quot;RD$&quot;* #,##0.00_);_(&quot;RD$&quot;* \(#,##0.00\);_(&quot;RD$&quot;* \-??_);_(@_)"/>
    <numFmt numFmtId="187" formatCode="_-* #,##0.00\ &quot;Pts&quot;_-;\-* #,##0.00\ &quot;Pts&quot;_-;_-* &quot;-&quot;??\ &quot;Pts&quot;_-;_-@_-"/>
    <numFmt numFmtId="188" formatCode="_-&quot;RD$&quot;* #,##0.00_-;\-&quot;RD$&quot;* #,##0.00_-;_-&quot;RD$&quot;* &quot;-&quot;??_-;_-@_-"/>
    <numFmt numFmtId="189" formatCode="_-&quot;RD$&quot;* #,##0.00_-;&quot;-RD$&quot;* #,##0.00_-;_-&quot;RD$&quot;* \-??_-;_-@_-"/>
    <numFmt numFmtId="190" formatCode="_-* #,##0.00&quot; Pts&quot;_-;\-* #,##0.00&quot; Pts&quot;_-;_-* \-??&quot; Pts&quot;_-;_-@_-"/>
    <numFmt numFmtId="191" formatCode="_-&quot;$&quot;* #,##0.00_-;\-&quot;$&quot;* #,##0.00_-;_-&quot;$&quot;* &quot;-&quot;??_-;_-@_-"/>
    <numFmt numFmtId="192" formatCode="&quot;$&quot;#,##0.00;[Red]\-&quot;$&quot;#,##0.00"/>
    <numFmt numFmtId="193" formatCode="\$#,##0.00;[Red]&quot;-$&quot;#,##0.00"/>
    <numFmt numFmtId="194" formatCode="_(&quot;DOP&quot;* #,##0.00_);_(&quot;DOP&quot;* \(#,##0.00\);_(&quot;DOP&quot;* &quot;-&quot;??_);_(@_)"/>
    <numFmt numFmtId="195" formatCode="_(&quot;DOP&quot;* #,##0.00_);_(&quot;DOP&quot;* \(#,##0.00\);_(&quot;DOP&quot;* \-??_);_(@_)"/>
  </numFmts>
  <fonts count="5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2"/>
      <color rgb="FF0070C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2"/>
      <color rgb="FF394AEF"/>
      <name val="Arial"/>
      <family val="2"/>
    </font>
    <font>
      <sz val="12"/>
      <color theme="1"/>
      <name val="Arial"/>
      <family val="2"/>
    </font>
    <font>
      <b/>
      <sz val="12"/>
      <color theme="4" tint="-0.249977111117893"/>
      <name val="Arial"/>
      <family val="2"/>
    </font>
    <font>
      <sz val="12"/>
      <color rgb="FFFF0000"/>
      <name val="Arial"/>
      <family val="2"/>
    </font>
    <font>
      <b/>
      <u/>
      <sz val="12"/>
      <color rgb="FF0000CC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012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5" fillId="0" borderId="0"/>
    <xf numFmtId="4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27" fillId="12" borderId="0" applyBorder="0" applyProtection="0"/>
    <xf numFmtId="0" fontId="27" fillId="12" borderId="0" applyBorder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5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34" fillId="0" borderId="16" applyNumberFormat="0" applyFill="0" applyAlignment="0" applyProtection="0"/>
    <xf numFmtId="0" fontId="35" fillId="0" borderId="17" applyProtection="0"/>
    <xf numFmtId="0" fontId="42" fillId="0" borderId="18" applyNumberFormat="0" applyFill="0" applyAlignment="0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5" fillId="10" borderId="0" applyBorder="0" applyProtection="0"/>
    <xf numFmtId="0" fontId="25" fillId="10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6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77" fontId="2" fillId="0" borderId="0" applyBorder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3" fontId="2" fillId="0" borderId="0" applyFont="0" applyFill="0" applyBorder="0" applyAlignment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70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67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44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44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5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7" fontId="2" fillId="0" borderId="0" applyFont="0" applyFill="0" applyBorder="0" applyAlignment="0" applyProtection="0"/>
    <xf numFmtId="186" fontId="2" fillId="0" borderId="0" applyBorder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7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1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3" fontId="2" fillId="0" borderId="0" applyBorder="0" applyProtection="0"/>
    <xf numFmtId="193" fontId="2" fillId="0" borderId="0" applyBorder="0" applyProtection="0"/>
    <xf numFmtId="193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6" fontId="2" fillId="0" borderId="0" applyBorder="0" applyProtection="0"/>
    <xf numFmtId="186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91" fontId="2" fillId="0" borderId="0" applyFont="0" applyFill="0" applyBorder="0" applyAlignment="0" applyProtection="0"/>
    <xf numFmtId="189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94" fontId="44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95" fontId="2" fillId="0" borderId="0" applyBorder="0" applyProtection="0"/>
    <xf numFmtId="195" fontId="2" fillId="0" borderId="0" applyBorder="0" applyProtection="0"/>
    <xf numFmtId="195" fontId="2" fillId="0" borderId="0" applyBorder="0" applyProtection="0"/>
    <xf numFmtId="194" fontId="44" fillId="0" borderId="0" applyFont="0" applyFill="0" applyBorder="0" applyAlignment="0" applyProtection="0"/>
    <xf numFmtId="189" fontId="2" fillId="0" borderId="0" applyBorder="0" applyProtection="0"/>
    <xf numFmtId="189" fontId="2" fillId="0" borderId="0" applyBorder="0" applyProtection="0"/>
    <xf numFmtId="189" fontId="2" fillId="0" borderId="0" applyBorder="0" applyProtection="0"/>
    <xf numFmtId="187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6" fillId="48" borderId="0" applyBorder="0" applyProtection="0"/>
    <xf numFmtId="0" fontId="46" fillId="48" borderId="0" applyBorder="0" applyProtection="0"/>
    <xf numFmtId="0" fontId="46" fillId="48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5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1" fillId="0" borderId="0"/>
    <xf numFmtId="0" fontId="4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48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8" fillId="0" borderId="0"/>
    <xf numFmtId="0" fontId="47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2" borderId="1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9" applyProtection="0"/>
    <xf numFmtId="0" fontId="43" fillId="0" borderId="19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7" fillId="0" borderId="27" applyProtection="0"/>
    <xf numFmtId="0" fontId="57" fillId="0" borderId="27" applyProtection="0"/>
    <xf numFmtId="0" fontId="57" fillId="0" borderId="27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</cellStyleXfs>
  <cellXfs count="169">
    <xf numFmtId="0" fontId="0" fillId="0" borderId="0" xfId="0"/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43" fontId="3" fillId="0" borderId="0" xfId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4" fillId="0" borderId="0" xfId="0" applyFont="1" applyFill="1" applyAlignment="1">
      <alignment horizontal="right"/>
    </xf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7" fillId="0" borderId="0" xfId="0" applyFont="1" applyFill="1" applyAlignment="1">
      <alignment horizontal="right"/>
    </xf>
    <xf numFmtId="0" fontId="8" fillId="0" borderId="0" xfId="0" applyNumberFormat="1" applyFont="1"/>
    <xf numFmtId="0" fontId="6" fillId="0" borderId="0" xfId="0" applyFont="1"/>
    <xf numFmtId="0" fontId="8" fillId="0" borderId="0" xfId="0" applyFont="1" applyFill="1"/>
    <xf numFmtId="0" fontId="8" fillId="0" borderId="0" xfId="0" applyFont="1" applyAlignment="1">
      <alignment horizontal="center" vertical="top"/>
    </xf>
    <xf numFmtId="14" fontId="8" fillId="0" borderId="0" xfId="0" applyNumberFormat="1" applyFont="1" applyFill="1"/>
    <xf numFmtId="14" fontId="8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43" fontId="6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/>
    </xf>
    <xf numFmtId="0" fontId="4" fillId="4" borderId="0" xfId="0" applyFont="1" applyFill="1" applyAlignment="1">
      <alignment horizontal="right"/>
    </xf>
    <xf numFmtId="0" fontId="4" fillId="4" borderId="0" xfId="0" applyFont="1" applyFill="1"/>
    <xf numFmtId="0" fontId="9" fillId="4" borderId="0" xfId="0" applyFont="1" applyFill="1"/>
    <xf numFmtId="43" fontId="5" fillId="4" borderId="0" xfId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/>
    <xf numFmtId="164" fontId="4" fillId="5" borderId="0" xfId="0" applyNumberFormat="1" applyFont="1" applyFill="1"/>
    <xf numFmtId="165" fontId="6" fillId="0" borderId="0" xfId="4" applyFont="1" applyAlignment="1">
      <alignment horizontal="center"/>
    </xf>
    <xf numFmtId="165" fontId="6" fillId="0" borderId="0" xfId="4" applyFont="1" applyFill="1" applyAlignment="1">
      <alignment horizontal="center"/>
    </xf>
    <xf numFmtId="165" fontId="5" fillId="0" borderId="0" xfId="4"/>
    <xf numFmtId="165" fontId="6" fillId="0" borderId="0" xfId="4" applyFont="1"/>
    <xf numFmtId="43" fontId="5" fillId="0" borderId="0" xfId="1" applyFont="1" applyAlignment="1">
      <alignment horizontal="center"/>
    </xf>
    <xf numFmtId="165" fontId="5" fillId="0" borderId="0" xfId="4" applyFont="1"/>
    <xf numFmtId="165" fontId="5" fillId="0" borderId="0" xfId="4" applyFont="1" applyFill="1"/>
    <xf numFmtId="165" fontId="5" fillId="0" borderId="0" xfId="4" applyFont="1" applyAlignment="1">
      <alignment horizontal="center"/>
    </xf>
    <xf numFmtId="164" fontId="5" fillId="0" borderId="0" xfId="2" applyFont="1" applyFill="1"/>
    <xf numFmtId="164" fontId="6" fillId="0" borderId="0" xfId="2" applyFont="1" applyFill="1"/>
    <xf numFmtId="165" fontId="5" fillId="0" borderId="0" xfId="4" applyFont="1" applyAlignment="1"/>
    <xf numFmtId="43" fontId="5" fillId="0" borderId="0" xfId="1" applyFont="1"/>
    <xf numFmtId="43" fontId="5" fillId="0" borderId="0" xfId="1" applyFont="1" applyFill="1" applyAlignment="1">
      <alignment horizontal="center"/>
    </xf>
    <xf numFmtId="165" fontId="10" fillId="0" borderId="0" xfId="4" applyFont="1"/>
    <xf numFmtId="164" fontId="11" fillId="0" borderId="0" xfId="5" applyNumberFormat="1" applyFont="1"/>
    <xf numFmtId="165" fontId="5" fillId="0" borderId="0" xfId="4" applyFont="1" applyFill="1" applyAlignment="1">
      <alignment horizontal="center"/>
    </xf>
    <xf numFmtId="43" fontId="5" fillId="0" borderId="0" xfId="1" applyFont="1" applyFill="1"/>
    <xf numFmtId="165" fontId="6" fillId="4" borderId="0" xfId="4" applyFont="1" applyFill="1"/>
    <xf numFmtId="165" fontId="5" fillId="4" borderId="0" xfId="4" applyFont="1" applyFill="1"/>
    <xf numFmtId="164" fontId="11" fillId="0" borderId="0" xfId="5" applyNumberFormat="1" applyFont="1" applyFill="1"/>
    <xf numFmtId="165" fontId="5" fillId="0" borderId="0" xfId="4" applyFill="1"/>
    <xf numFmtId="164" fontId="5" fillId="0" borderId="0" xfId="0" applyNumberFormat="1" applyFont="1" applyFill="1"/>
    <xf numFmtId="0" fontId="5" fillId="0" borderId="0" xfId="0" applyFont="1" applyFill="1"/>
    <xf numFmtId="166" fontId="6" fillId="0" borderId="0" xfId="6" applyNumberFormat="1" applyFont="1" applyFill="1"/>
    <xf numFmtId="43" fontId="6" fillId="0" borderId="0" xfId="1" applyFont="1" applyFill="1"/>
    <xf numFmtId="0" fontId="12" fillId="4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43" fontId="5" fillId="0" borderId="0" xfId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43" fontId="6" fillId="0" borderId="0" xfId="7" applyFont="1" applyFill="1"/>
    <xf numFmtId="164" fontId="6" fillId="0" borderId="0" xfId="0" applyNumberFormat="1" applyFont="1" applyFill="1"/>
    <xf numFmtId="43" fontId="5" fillId="0" borderId="0" xfId="7" applyFont="1" applyFill="1"/>
    <xf numFmtId="0" fontId="6" fillId="0" borderId="0" xfId="0" applyFont="1" applyFill="1" applyAlignment="1">
      <alignment horizontal="center"/>
    </xf>
    <xf numFmtId="43" fontId="5" fillId="0" borderId="0" xfId="0" applyNumberFormat="1" applyFont="1" applyFill="1" applyAlignment="1">
      <alignment horizontal="center"/>
    </xf>
    <xf numFmtId="167" fontId="5" fillId="0" borderId="0" xfId="8" applyFont="1" applyFill="1"/>
    <xf numFmtId="0" fontId="5" fillId="0" borderId="0" xfId="0" applyFont="1" applyFill="1" applyAlignment="1">
      <alignment horizontal="left" wrapText="1"/>
    </xf>
    <xf numFmtId="164" fontId="5" fillId="0" borderId="0" xfId="6" applyFont="1" applyFill="1"/>
    <xf numFmtId="0" fontId="9" fillId="0" borderId="0" xfId="0" applyFont="1" applyAlignment="1">
      <alignment horizontal="right"/>
    </xf>
    <xf numFmtId="0" fontId="9" fillId="0" borderId="0" xfId="0" applyFont="1"/>
    <xf numFmtId="43" fontId="6" fillId="0" borderId="0" xfId="1" applyFont="1" applyFill="1" applyBorder="1" applyAlignment="1">
      <alignment horizontal="center" wrapText="1"/>
    </xf>
    <xf numFmtId="164" fontId="6" fillId="0" borderId="0" xfId="2" applyFont="1" applyBorder="1" applyAlignment="1">
      <alignment vertical="center"/>
    </xf>
    <xf numFmtId="43" fontId="6" fillId="0" borderId="0" xfId="1" applyFont="1"/>
    <xf numFmtId="0" fontId="5" fillId="0" borderId="0" xfId="0" applyFont="1" applyFill="1" applyAlignment="1">
      <alignment horizontal="center" vertical="center"/>
    </xf>
    <xf numFmtId="43" fontId="6" fillId="0" borderId="0" xfId="1" applyFont="1" applyFill="1" applyBorder="1" applyAlignment="1">
      <alignment horizontal="left"/>
    </xf>
    <xf numFmtId="168" fontId="5" fillId="0" borderId="0" xfId="9" applyNumberFormat="1" applyFont="1" applyFill="1" applyAlignment="1">
      <alignment horizontal="center"/>
    </xf>
    <xf numFmtId="164" fontId="6" fillId="0" borderId="0" xfId="2" applyFont="1" applyFill="1" applyBorder="1" applyAlignment="1">
      <alignment vertical="center"/>
    </xf>
    <xf numFmtId="43" fontId="6" fillId="0" borderId="0" xfId="1" applyFont="1" applyFill="1" applyBorder="1" applyAlignment="1">
      <alignment vertical="center"/>
    </xf>
    <xf numFmtId="2" fontId="5" fillId="0" borderId="0" xfId="1" applyNumberFormat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horizontal="center" vertical="center"/>
    </xf>
    <xf numFmtId="168" fontId="5" fillId="0" borderId="0" xfId="9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43" fontId="5" fillId="0" borderId="0" xfId="1" applyFont="1" applyFill="1" applyBorder="1" applyAlignment="1">
      <alignment vertical="center"/>
    </xf>
    <xf numFmtId="0" fontId="6" fillId="0" borderId="0" xfId="9" applyFont="1" applyFill="1" applyAlignment="1">
      <alignment horizontal="center" vertical="center"/>
    </xf>
    <xf numFmtId="0" fontId="5" fillId="0" borderId="0" xfId="10" applyFont="1" applyFill="1"/>
    <xf numFmtId="2" fontId="5" fillId="0" borderId="0" xfId="0" applyNumberFormat="1" applyFont="1" applyFill="1"/>
    <xf numFmtId="43" fontId="5" fillId="0" borderId="0" xfId="1" applyFont="1" applyFill="1" applyBorder="1" applyAlignment="1">
      <alignment horizontal="left"/>
    </xf>
    <xf numFmtId="164" fontId="6" fillId="0" borderId="0" xfId="2" applyFont="1" applyFill="1" applyBorder="1"/>
    <xf numFmtId="164" fontId="5" fillId="0" borderId="0" xfId="2" applyFont="1" applyFill="1" applyBorder="1"/>
    <xf numFmtId="0" fontId="4" fillId="0" borderId="0" xfId="0" applyFont="1"/>
    <xf numFmtId="43" fontId="5" fillId="0" borderId="0" xfId="1" applyFont="1" applyFill="1" applyBorder="1"/>
    <xf numFmtId="43" fontId="13" fillId="0" borderId="0" xfId="1" applyFont="1" applyFill="1" applyBorder="1" applyAlignment="1">
      <alignment horizontal="center" vertical="center"/>
    </xf>
    <xf numFmtId="4" fontId="5" fillId="0" borderId="0" xfId="0" applyNumberFormat="1" applyFont="1" applyFill="1"/>
    <xf numFmtId="0" fontId="14" fillId="4" borderId="0" xfId="0" applyFont="1" applyFill="1"/>
    <xf numFmtId="43" fontId="5" fillId="0" borderId="0" xfId="0" applyNumberFormat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64" fontId="5" fillId="0" borderId="0" xfId="0" applyNumberFormat="1" applyFont="1"/>
    <xf numFmtId="0" fontId="5" fillId="6" borderId="0" xfId="0" applyFont="1" applyFill="1"/>
    <xf numFmtId="43" fontId="6" fillId="6" borderId="0" xfId="1" applyFont="1" applyFill="1"/>
    <xf numFmtId="164" fontId="6" fillId="0" borderId="0" xfId="0" applyNumberFormat="1" applyFont="1"/>
    <xf numFmtId="43" fontId="5" fillId="0" borderId="0" xfId="0" applyNumberFormat="1" applyFont="1" applyFill="1"/>
    <xf numFmtId="0" fontId="15" fillId="0" borderId="0" xfId="0" applyFont="1"/>
    <xf numFmtId="43" fontId="15" fillId="0" borderId="0" xfId="0" applyNumberFormat="1" applyFont="1"/>
    <xf numFmtId="0" fontId="5" fillId="0" borderId="0" xfId="10" applyFont="1"/>
    <xf numFmtId="43" fontId="5" fillId="0" borderId="0" xfId="1" applyFont="1" applyFill="1" applyAlignment="1">
      <alignment vertical="top"/>
    </xf>
    <xf numFmtId="43" fontId="5" fillId="0" borderId="0" xfId="1" applyFont="1" applyFill="1" applyAlignment="1">
      <alignment horizontal="center" vertical="top"/>
    </xf>
    <xf numFmtId="0" fontId="5" fillId="0" borderId="0" xfId="0" applyFont="1" applyAlignment="1">
      <alignment horizontal="center" vertical="top"/>
    </xf>
    <xf numFmtId="164" fontId="5" fillId="0" borderId="0" xfId="2" applyFont="1" applyFill="1" applyAlignment="1">
      <alignment vertical="top"/>
    </xf>
    <xf numFmtId="164" fontId="6" fillId="0" borderId="0" xfId="2" applyFont="1" applyFill="1" applyAlignment="1">
      <alignment vertical="top"/>
    </xf>
    <xf numFmtId="0" fontId="16" fillId="0" borderId="0" xfId="0" applyFont="1" applyAlignment="1">
      <alignment horizontal="center"/>
    </xf>
    <xf numFmtId="169" fontId="16" fillId="0" borderId="0" xfId="1" applyNumberFormat="1" applyFont="1" applyFill="1"/>
    <xf numFmtId="170" fontId="6" fillId="0" borderId="0" xfId="11" applyFont="1"/>
    <xf numFmtId="164" fontId="6" fillId="0" borderId="0" xfId="2" applyFont="1"/>
    <xf numFmtId="164" fontId="5" fillId="0" borderId="0" xfId="2" applyFont="1"/>
    <xf numFmtId="0" fontId="16" fillId="0" borderId="0" xfId="0" applyFont="1" applyFill="1" applyAlignment="1">
      <alignment horizontal="center"/>
    </xf>
    <xf numFmtId="169" fontId="5" fillId="0" borderId="0" xfId="0" applyNumberFormat="1" applyFont="1" applyFill="1" applyAlignment="1">
      <alignment horizontal="left"/>
    </xf>
    <xf numFmtId="166" fontId="5" fillId="0" borderId="0" xfId="6" applyNumberFormat="1" applyFont="1" applyFill="1"/>
    <xf numFmtId="170" fontId="6" fillId="0" borderId="0" xfId="11" applyFont="1" applyFill="1"/>
    <xf numFmtId="43" fontId="5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43" fontId="5" fillId="0" borderId="0" xfId="1" applyFont="1" applyAlignment="1"/>
    <xf numFmtId="0" fontId="6" fillId="4" borderId="0" xfId="0" applyFont="1" applyFill="1"/>
    <xf numFmtId="165" fontId="6" fillId="0" borderId="0" xfId="4" applyFont="1" applyFill="1"/>
    <xf numFmtId="164" fontId="6" fillId="0" borderId="0" xfId="2" applyFont="1" applyFill="1" applyAlignment="1">
      <alignment horizontal="center"/>
    </xf>
    <xf numFmtId="170" fontId="5" fillId="0" borderId="0" xfId="12" applyFont="1"/>
    <xf numFmtId="10" fontId="5" fillId="0" borderId="0" xfId="3" applyNumberFormat="1" applyFont="1"/>
    <xf numFmtId="164" fontId="5" fillId="0" borderId="0" xfId="6" applyFont="1"/>
    <xf numFmtId="171" fontId="17" fillId="4" borderId="0" xfId="6" applyNumberFormat="1" applyFont="1" applyFill="1" applyAlignment="1"/>
    <xf numFmtId="9" fontId="5" fillId="0" borderId="0" xfId="3" applyFont="1"/>
    <xf numFmtId="164" fontId="6" fillId="0" borderId="0" xfId="6" applyFont="1"/>
    <xf numFmtId="165" fontId="5" fillId="0" borderId="0" xfId="4" applyFont="1" applyAlignment="1">
      <alignment vertical="top"/>
    </xf>
    <xf numFmtId="0" fontId="4" fillId="5" borderId="0" xfId="0" applyFont="1" applyFill="1"/>
    <xf numFmtId="0" fontId="3" fillId="4" borderId="2" xfId="0" applyFont="1" applyFill="1" applyBorder="1"/>
    <xf numFmtId="0" fontId="18" fillId="4" borderId="3" xfId="0" applyFont="1" applyFill="1" applyBorder="1"/>
    <xf numFmtId="43" fontId="18" fillId="4" borderId="3" xfId="1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18" fillId="4" borderId="4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5" fillId="0" borderId="0" xfId="0" applyFont="1" applyAlignment="1"/>
    <xf numFmtId="0" fontId="5" fillId="0" borderId="5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19" fillId="0" borderId="0" xfId="0" applyFont="1"/>
    <xf numFmtId="0" fontId="8" fillId="0" borderId="7" xfId="0" applyFont="1" applyBorder="1"/>
    <xf numFmtId="0" fontId="8" fillId="0" borderId="8" xfId="0" applyFont="1" applyBorder="1"/>
    <xf numFmtId="43" fontId="8" fillId="0" borderId="8" xfId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43" fontId="19" fillId="0" borderId="0" xfId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top"/>
    </xf>
    <xf numFmtId="164" fontId="6" fillId="4" borderId="0" xfId="2" applyFont="1" applyFill="1" applyAlignment="1">
      <alignment horizontal="center"/>
    </xf>
    <xf numFmtId="164" fontId="17" fillId="4" borderId="0" xfId="6" applyFont="1" applyFill="1" applyAlignment="1">
      <alignment horizontal="center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Alignment="1">
      <alignment horizontal="left" wrapText="1"/>
    </xf>
    <xf numFmtId="0" fontId="3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</cellXfs>
  <cellStyles count="3012">
    <cellStyle name="20% - Accent1" xfId="13"/>
    <cellStyle name="20% - Accent1 2" xfId="14"/>
    <cellStyle name="20% - Accent1 2 2" xfId="15"/>
    <cellStyle name="20% - Accent1 2 3" xfId="16"/>
    <cellStyle name="20% - Accent1 2 4" xfId="17"/>
    <cellStyle name="20% - Accent1 2 5" xfId="18"/>
    <cellStyle name="20% - Accent1 3" xfId="19"/>
    <cellStyle name="20% - Accent1 3 2" xfId="20"/>
    <cellStyle name="20% - Accent1 3 3" xfId="21"/>
    <cellStyle name="20% - Accent1 3 4" xfId="22"/>
    <cellStyle name="20% - Accent1 3 5" xfId="23"/>
    <cellStyle name="20% - Accent1 4" xfId="24"/>
    <cellStyle name="20% - Accent1 5" xfId="25"/>
    <cellStyle name="20% - Accent1 6" xfId="26"/>
    <cellStyle name="20% - Accent1 7" xfId="27"/>
    <cellStyle name="20% - Accent2" xfId="28"/>
    <cellStyle name="20% - Accent2 2" xfId="29"/>
    <cellStyle name="20% - Accent2 2 2" xfId="30"/>
    <cellStyle name="20% - Accent2 2 3" xfId="31"/>
    <cellStyle name="20% - Accent2 2 4" xfId="32"/>
    <cellStyle name="20% - Accent2 2 5" xfId="33"/>
    <cellStyle name="20% - Accent2 3" xfId="34"/>
    <cellStyle name="20% - Accent2 3 2" xfId="35"/>
    <cellStyle name="20% - Accent2 3 3" xfId="36"/>
    <cellStyle name="20% - Accent2 3 4" xfId="37"/>
    <cellStyle name="20% - Accent2 3 5" xfId="38"/>
    <cellStyle name="20% - Accent2 4" xfId="39"/>
    <cellStyle name="20% - Accent2 5" xfId="40"/>
    <cellStyle name="20% - Accent2 6" xfId="41"/>
    <cellStyle name="20% - Accent2 7" xfId="42"/>
    <cellStyle name="20% - Accent3" xfId="43"/>
    <cellStyle name="20% - Accent3 2" xfId="44"/>
    <cellStyle name="20% - Accent3 2 2" xfId="45"/>
    <cellStyle name="20% - Accent3 2 3" xfId="46"/>
    <cellStyle name="20% - Accent3 2 4" xfId="47"/>
    <cellStyle name="20% - Accent3 2 5" xfId="48"/>
    <cellStyle name="20% - Accent3 3" xfId="49"/>
    <cellStyle name="20% - Accent3 3 2" xfId="50"/>
    <cellStyle name="20% - Accent3 3 3" xfId="51"/>
    <cellStyle name="20% - Accent3 3 4" xfId="52"/>
    <cellStyle name="20% - Accent3 3 5" xfId="53"/>
    <cellStyle name="20% - Accent3 4" xfId="54"/>
    <cellStyle name="20% - Accent3 5" xfId="55"/>
    <cellStyle name="20% - Accent3 6" xfId="56"/>
    <cellStyle name="20% - Accent3 7" xfId="57"/>
    <cellStyle name="20% - Accent4" xfId="58"/>
    <cellStyle name="20% - Accent4 2" xfId="59"/>
    <cellStyle name="20% - Accent4 2 2" xfId="60"/>
    <cellStyle name="20% - Accent4 2 3" xfId="61"/>
    <cellStyle name="20% - Accent4 2 4" xfId="62"/>
    <cellStyle name="20% - Accent4 2 5" xfId="63"/>
    <cellStyle name="20% - Accent4 3" xfId="64"/>
    <cellStyle name="20% - Accent4 3 2" xfId="65"/>
    <cellStyle name="20% - Accent4 3 3" xfId="66"/>
    <cellStyle name="20% - Accent4 3 4" xfId="67"/>
    <cellStyle name="20% - Accent4 3 5" xfId="68"/>
    <cellStyle name="20% - Accent4 4" xfId="69"/>
    <cellStyle name="20% - Accent4 5" xfId="70"/>
    <cellStyle name="20% - Accent4 6" xfId="71"/>
    <cellStyle name="20% - Accent4 7" xfId="72"/>
    <cellStyle name="20% - Accent5" xfId="73"/>
    <cellStyle name="20% - Accent5 2" xfId="74"/>
    <cellStyle name="20% - Accent5 2 2" xfId="75"/>
    <cellStyle name="20% - Accent5 2 3" xfId="76"/>
    <cellStyle name="20% - Accent5 2 4" xfId="77"/>
    <cellStyle name="20% - Accent5 2 5" xfId="78"/>
    <cellStyle name="20% - Accent5 3" xfId="79"/>
    <cellStyle name="20% - Accent5 3 2" xfId="80"/>
    <cellStyle name="20% - Accent5 3 3" xfId="81"/>
    <cellStyle name="20% - Accent5 3 4" xfId="82"/>
    <cellStyle name="20% - Accent5 3 5" xfId="83"/>
    <cellStyle name="20% - Accent5 4" xfId="84"/>
    <cellStyle name="20% - Accent5 5" xfId="85"/>
    <cellStyle name="20% - Accent5 6" xfId="86"/>
    <cellStyle name="20% - Accent5 7" xfId="87"/>
    <cellStyle name="20% - Accent6" xfId="88"/>
    <cellStyle name="20% - Accent6 2" xfId="89"/>
    <cellStyle name="20% - Accent6 2 2" xfId="90"/>
    <cellStyle name="20% - Accent6 2 3" xfId="91"/>
    <cellStyle name="20% - Accent6 2 4" xfId="92"/>
    <cellStyle name="20% - Accent6 2 5" xfId="93"/>
    <cellStyle name="20% - Accent6 3" xfId="94"/>
    <cellStyle name="20% - Accent6 3 2" xfId="95"/>
    <cellStyle name="20% - Accent6 3 3" xfId="96"/>
    <cellStyle name="20% - Accent6 3 4" xfId="97"/>
    <cellStyle name="20% - Accent6 3 5" xfId="98"/>
    <cellStyle name="20% - Accent6 4" xfId="99"/>
    <cellStyle name="20% - Accent6 5" xfId="100"/>
    <cellStyle name="20% - Accent6 6" xfId="101"/>
    <cellStyle name="20% - Accent6 7" xfId="102"/>
    <cellStyle name="20% - Énfasis1 2" xfId="103"/>
    <cellStyle name="20% - Énfasis1 2 2" xfId="104"/>
    <cellStyle name="20% - Énfasis1 2 3" xfId="105"/>
    <cellStyle name="20% - Énfasis1 2 4" xfId="106"/>
    <cellStyle name="20% - Énfasis1 2 5" xfId="107"/>
    <cellStyle name="20% - Énfasis2 2" xfId="108"/>
    <cellStyle name="20% - Énfasis2 2 2" xfId="109"/>
    <cellStyle name="20% - Énfasis2 2 3" xfId="110"/>
    <cellStyle name="20% - Énfasis2 2 4" xfId="111"/>
    <cellStyle name="20% - Énfasis2 2 5" xfId="112"/>
    <cellStyle name="20% - Énfasis3 2" xfId="113"/>
    <cellStyle name="20% - Énfasis3 2 2" xfId="114"/>
    <cellStyle name="20% - Énfasis3 2 3" xfId="115"/>
    <cellStyle name="20% - Énfasis3 2 4" xfId="116"/>
    <cellStyle name="20% - Énfasis3 2 5" xfId="117"/>
    <cellStyle name="20% - Énfasis4 2" xfId="118"/>
    <cellStyle name="20% - Énfasis4 2 2" xfId="119"/>
    <cellStyle name="20% - Énfasis4 2 3" xfId="120"/>
    <cellStyle name="20% - Énfasis4 2 4" xfId="121"/>
    <cellStyle name="20% - Énfasis4 2 5" xfId="122"/>
    <cellStyle name="20% - Énfasis5 2" xfId="123"/>
    <cellStyle name="20% - Énfasis5 2 2" xfId="124"/>
    <cellStyle name="20% - Énfasis5 2 3" xfId="125"/>
    <cellStyle name="20% - Énfasis5 2 4" xfId="126"/>
    <cellStyle name="20% - Énfasis5 2 5" xfId="127"/>
    <cellStyle name="20% - Énfasis6 2" xfId="128"/>
    <cellStyle name="20% - Énfasis6 2 2" xfId="129"/>
    <cellStyle name="20% - Énfasis6 2 3" xfId="130"/>
    <cellStyle name="20% - Énfasis6 2 4" xfId="131"/>
    <cellStyle name="20% - Énfasis6 2 5" xfId="132"/>
    <cellStyle name="40% - Accent1" xfId="133"/>
    <cellStyle name="40% - Accent1 2" xfId="134"/>
    <cellStyle name="40% - Accent1 2 2" xfId="135"/>
    <cellStyle name="40% - Accent1 2 3" xfId="136"/>
    <cellStyle name="40% - Accent1 2 4" xfId="137"/>
    <cellStyle name="40% - Accent1 2 5" xfId="138"/>
    <cellStyle name="40% - Accent1 3" xfId="139"/>
    <cellStyle name="40% - Accent1 3 2" xfId="140"/>
    <cellStyle name="40% - Accent1 3 3" xfId="141"/>
    <cellStyle name="40% - Accent1 3 4" xfId="142"/>
    <cellStyle name="40% - Accent1 3 5" xfId="143"/>
    <cellStyle name="40% - Accent1 4" xfId="144"/>
    <cellStyle name="40% - Accent1 5" xfId="145"/>
    <cellStyle name="40% - Accent1 6" xfId="146"/>
    <cellStyle name="40% - Accent1 7" xfId="147"/>
    <cellStyle name="40% - Accent2" xfId="148"/>
    <cellStyle name="40% - Accent2 2" xfId="149"/>
    <cellStyle name="40% - Accent2 2 2" xfId="150"/>
    <cellStyle name="40% - Accent2 2 3" xfId="151"/>
    <cellStyle name="40% - Accent2 2 4" xfId="152"/>
    <cellStyle name="40% - Accent2 2 5" xfId="153"/>
    <cellStyle name="40% - Accent2 3" xfId="154"/>
    <cellStyle name="40% - Accent2 3 2" xfId="155"/>
    <cellStyle name="40% - Accent2 3 3" xfId="156"/>
    <cellStyle name="40% - Accent2 3 4" xfId="157"/>
    <cellStyle name="40% - Accent2 3 5" xfId="158"/>
    <cellStyle name="40% - Accent2 4" xfId="159"/>
    <cellStyle name="40% - Accent2 5" xfId="160"/>
    <cellStyle name="40% - Accent2 6" xfId="161"/>
    <cellStyle name="40% - Accent2 7" xfId="162"/>
    <cellStyle name="40% - Accent3" xfId="163"/>
    <cellStyle name="40% - Accent3 2" xfId="164"/>
    <cellStyle name="40% - Accent3 2 2" xfId="165"/>
    <cellStyle name="40% - Accent3 2 3" xfId="166"/>
    <cellStyle name="40% - Accent3 2 4" xfId="167"/>
    <cellStyle name="40% - Accent3 2 5" xfId="168"/>
    <cellStyle name="40% - Accent3 3" xfId="169"/>
    <cellStyle name="40% - Accent3 3 2" xfId="170"/>
    <cellStyle name="40% - Accent3 3 3" xfId="171"/>
    <cellStyle name="40% - Accent3 3 4" xfId="172"/>
    <cellStyle name="40% - Accent3 3 5" xfId="173"/>
    <cellStyle name="40% - Accent3 4" xfId="174"/>
    <cellStyle name="40% - Accent3 5" xfId="175"/>
    <cellStyle name="40% - Accent3 6" xfId="176"/>
    <cellStyle name="40% - Accent3 7" xfId="177"/>
    <cellStyle name="40% - Accent4" xfId="178"/>
    <cellStyle name="40% - Accent4 2" xfId="179"/>
    <cellStyle name="40% - Accent4 2 2" xfId="180"/>
    <cellStyle name="40% - Accent4 2 3" xfId="181"/>
    <cellStyle name="40% - Accent4 2 4" xfId="182"/>
    <cellStyle name="40% - Accent4 2 5" xfId="183"/>
    <cellStyle name="40% - Accent4 3" xfId="184"/>
    <cellStyle name="40% - Accent4 3 2" xfId="185"/>
    <cellStyle name="40% - Accent4 3 3" xfId="186"/>
    <cellStyle name="40% - Accent4 3 4" xfId="187"/>
    <cellStyle name="40% - Accent4 3 5" xfId="188"/>
    <cellStyle name="40% - Accent4 4" xfId="189"/>
    <cellStyle name="40% - Accent4 5" xfId="190"/>
    <cellStyle name="40% - Accent4 6" xfId="191"/>
    <cellStyle name="40% - Accent4 7" xfId="192"/>
    <cellStyle name="40% - Accent5" xfId="193"/>
    <cellStyle name="40% - Accent5 2" xfId="194"/>
    <cellStyle name="40% - Accent5 2 2" xfId="195"/>
    <cellStyle name="40% - Accent5 2 3" xfId="196"/>
    <cellStyle name="40% - Accent5 2 4" xfId="197"/>
    <cellStyle name="40% - Accent5 2 5" xfId="198"/>
    <cellStyle name="40% - Accent5 3" xfId="199"/>
    <cellStyle name="40% - Accent5 3 2" xfId="200"/>
    <cellStyle name="40% - Accent5 3 3" xfId="201"/>
    <cellStyle name="40% - Accent5 3 4" xfId="202"/>
    <cellStyle name="40% - Accent5 3 5" xfId="203"/>
    <cellStyle name="40% - Accent5 4" xfId="204"/>
    <cellStyle name="40% - Accent5 5" xfId="205"/>
    <cellStyle name="40% - Accent5 6" xfId="206"/>
    <cellStyle name="40% - Accent5 7" xfId="207"/>
    <cellStyle name="40% - Accent6" xfId="208"/>
    <cellStyle name="40% - Accent6 2" xfId="209"/>
    <cellStyle name="40% - Accent6 2 2" xfId="210"/>
    <cellStyle name="40% - Accent6 2 3" xfId="211"/>
    <cellStyle name="40% - Accent6 2 4" xfId="212"/>
    <cellStyle name="40% - Accent6 2 5" xfId="213"/>
    <cellStyle name="40% - Accent6 3" xfId="214"/>
    <cellStyle name="40% - Accent6 3 2" xfId="215"/>
    <cellStyle name="40% - Accent6 3 3" xfId="216"/>
    <cellStyle name="40% - Accent6 3 4" xfId="217"/>
    <cellStyle name="40% - Accent6 3 5" xfId="218"/>
    <cellStyle name="40% - Accent6 4" xfId="219"/>
    <cellStyle name="40% - Accent6 5" xfId="220"/>
    <cellStyle name="40% - Accent6 6" xfId="221"/>
    <cellStyle name="40% - Accent6 7" xfId="222"/>
    <cellStyle name="40% - Énfasis1 2" xfId="223"/>
    <cellStyle name="40% - Énfasis1 2 2" xfId="224"/>
    <cellStyle name="40% - Énfasis1 2 3" xfId="225"/>
    <cellStyle name="40% - Énfasis1 2 4" xfId="226"/>
    <cellStyle name="40% - Énfasis1 2 5" xfId="227"/>
    <cellStyle name="40% - Énfasis2 2" xfId="228"/>
    <cellStyle name="40% - Énfasis2 2 2" xfId="229"/>
    <cellStyle name="40% - Énfasis2 2 3" xfId="230"/>
    <cellStyle name="40% - Énfasis2 2 4" xfId="231"/>
    <cellStyle name="40% - Énfasis2 2 5" xfId="232"/>
    <cellStyle name="40% - Énfasis3 2" xfId="233"/>
    <cellStyle name="40% - Énfasis3 2 2" xfId="234"/>
    <cellStyle name="40% - Énfasis3 2 3" xfId="235"/>
    <cellStyle name="40% - Énfasis3 2 4" xfId="236"/>
    <cellStyle name="40% - Énfasis3 2 5" xfId="237"/>
    <cellStyle name="40% - Énfasis4 2" xfId="238"/>
    <cellStyle name="40% - Énfasis4 2 2" xfId="239"/>
    <cellStyle name="40% - Énfasis4 2 3" xfId="240"/>
    <cellStyle name="40% - Énfasis4 2 4" xfId="241"/>
    <cellStyle name="40% - Énfasis4 2 5" xfId="242"/>
    <cellStyle name="40% - Énfasis5 2" xfId="243"/>
    <cellStyle name="40% - Énfasis5 2 2" xfId="244"/>
    <cellStyle name="40% - Énfasis5 2 3" xfId="245"/>
    <cellStyle name="40% - Énfasis5 2 4" xfId="246"/>
    <cellStyle name="40% - Énfasis5 2 5" xfId="247"/>
    <cellStyle name="40% - Énfasis6 2" xfId="248"/>
    <cellStyle name="40% - Énfasis6 2 2" xfId="249"/>
    <cellStyle name="40% - Énfasis6 2 3" xfId="250"/>
    <cellStyle name="40% - Énfasis6 2 4" xfId="251"/>
    <cellStyle name="40% - Énfasis6 2 5" xfId="252"/>
    <cellStyle name="60% - Accent1" xfId="253"/>
    <cellStyle name="60% - Accent1 2" xfId="254"/>
    <cellStyle name="60% - Accent1 3" xfId="255"/>
    <cellStyle name="60% - Accent1 4" xfId="256"/>
    <cellStyle name="60% - Accent1 5" xfId="257"/>
    <cellStyle name="60% - Accent2" xfId="258"/>
    <cellStyle name="60% - Accent2 2" xfId="259"/>
    <cellStyle name="60% - Accent2 3" xfId="260"/>
    <cellStyle name="60% - Accent2 4" xfId="261"/>
    <cellStyle name="60% - Accent2 5" xfId="262"/>
    <cellStyle name="60% - Accent3" xfId="263"/>
    <cellStyle name="60% - Accent3 2" xfId="264"/>
    <cellStyle name="60% - Accent3 3" xfId="265"/>
    <cellStyle name="60% - Accent3 4" xfId="266"/>
    <cellStyle name="60% - Accent3 5" xfId="267"/>
    <cellStyle name="60% - Accent4" xfId="268"/>
    <cellStyle name="60% - Accent4 2" xfId="269"/>
    <cellStyle name="60% - Accent4 3" xfId="270"/>
    <cellStyle name="60% - Accent4 4" xfId="271"/>
    <cellStyle name="60% - Accent4 5" xfId="272"/>
    <cellStyle name="60% - Accent5" xfId="273"/>
    <cellStyle name="60% - Accent5 2" xfId="274"/>
    <cellStyle name="60% - Accent5 3" xfId="275"/>
    <cellStyle name="60% - Accent5 4" xfId="276"/>
    <cellStyle name="60% - Accent5 5" xfId="277"/>
    <cellStyle name="60% - Accent6" xfId="278"/>
    <cellStyle name="60% - Accent6 2" xfId="279"/>
    <cellStyle name="60% - Accent6 3" xfId="280"/>
    <cellStyle name="60% - Accent6 4" xfId="281"/>
    <cellStyle name="60% - Accent6 5" xfId="282"/>
    <cellStyle name="60% - Énfasis1 2" xfId="283"/>
    <cellStyle name="60% - Énfasis1 2 2" xfId="284"/>
    <cellStyle name="60% - Énfasis1 2 3" xfId="285"/>
    <cellStyle name="60% - Énfasis1 2 4" xfId="286"/>
    <cellStyle name="60% - Énfasis1 2 5" xfId="287"/>
    <cellStyle name="60% - Énfasis2 2" xfId="288"/>
    <cellStyle name="60% - Énfasis2 2 2" xfId="289"/>
    <cellStyle name="60% - Énfasis2 2 3" xfId="290"/>
    <cellStyle name="60% - Énfasis2 2 4" xfId="291"/>
    <cellStyle name="60% - Énfasis2 2 5" xfId="292"/>
    <cellStyle name="60% - Énfasis3 2" xfId="293"/>
    <cellStyle name="60% - Énfasis3 2 2" xfId="294"/>
    <cellStyle name="60% - Énfasis3 2 3" xfId="295"/>
    <cellStyle name="60% - Énfasis3 2 4" xfId="296"/>
    <cellStyle name="60% - Énfasis3 2 5" xfId="297"/>
    <cellStyle name="60% - Énfasis4 2" xfId="298"/>
    <cellStyle name="60% - Énfasis4 2 2" xfId="299"/>
    <cellStyle name="60% - Énfasis4 2 3" xfId="300"/>
    <cellStyle name="60% - Énfasis4 2 4" xfId="301"/>
    <cellStyle name="60% - Énfasis4 2 5" xfId="302"/>
    <cellStyle name="60% - Énfasis5 2" xfId="303"/>
    <cellStyle name="60% - Énfasis5 2 2" xfId="304"/>
    <cellStyle name="60% - Énfasis5 2 3" xfId="305"/>
    <cellStyle name="60% - Énfasis5 2 4" xfId="306"/>
    <cellStyle name="60% - Énfasis5 2 5" xfId="307"/>
    <cellStyle name="60% - Énfasis6 2" xfId="308"/>
    <cellStyle name="60% - Énfasis6 2 2" xfId="309"/>
    <cellStyle name="60% - Énfasis6 2 3" xfId="310"/>
    <cellStyle name="60% - Énfasis6 2 4" xfId="311"/>
    <cellStyle name="60% - Énfasis6 2 5" xfId="312"/>
    <cellStyle name="Accent1" xfId="313"/>
    <cellStyle name="Accent1 2" xfId="314"/>
    <cellStyle name="Accent1 3" xfId="315"/>
    <cellStyle name="Accent1 4" xfId="316"/>
    <cellStyle name="Accent1 5" xfId="317"/>
    <cellStyle name="Accent2" xfId="318"/>
    <cellStyle name="Accent2 2" xfId="319"/>
    <cellStyle name="Accent2 3" xfId="320"/>
    <cellStyle name="Accent2 4" xfId="321"/>
    <cellStyle name="Accent2 5" xfId="322"/>
    <cellStyle name="Accent3" xfId="323"/>
    <cellStyle name="Accent3 2" xfId="324"/>
    <cellStyle name="Accent3 3" xfId="325"/>
    <cellStyle name="Accent3 4" xfId="326"/>
    <cellStyle name="Accent3 5" xfId="327"/>
    <cellStyle name="Accent4" xfId="328"/>
    <cellStyle name="Accent4 2" xfId="329"/>
    <cellStyle name="Accent4 3" xfId="330"/>
    <cellStyle name="Accent4 4" xfId="331"/>
    <cellStyle name="Accent4 5" xfId="332"/>
    <cellStyle name="Accent5" xfId="333"/>
    <cellStyle name="Accent5 2" xfId="334"/>
    <cellStyle name="Accent5 3" xfId="335"/>
    <cellStyle name="Accent5 4" xfId="336"/>
    <cellStyle name="Accent5 5" xfId="337"/>
    <cellStyle name="Accent6" xfId="338"/>
    <cellStyle name="Accent6 2" xfId="339"/>
    <cellStyle name="Accent6 3" xfId="340"/>
    <cellStyle name="Accent6 4" xfId="341"/>
    <cellStyle name="Accent6 5" xfId="342"/>
    <cellStyle name="Bad" xfId="343"/>
    <cellStyle name="Bad 1" xfId="344"/>
    <cellStyle name="Buena 2" xfId="345"/>
    <cellStyle name="Buena 2 2" xfId="346"/>
    <cellStyle name="Buena 2 3" xfId="347"/>
    <cellStyle name="Buena 2 4" xfId="348"/>
    <cellStyle name="Buena 2 5" xfId="349"/>
    <cellStyle name="Calculation" xfId="350"/>
    <cellStyle name="Calculation 2" xfId="351"/>
    <cellStyle name="Calculation 2 2" xfId="352"/>
    <cellStyle name="Calculation 2 2 2" xfId="353"/>
    <cellStyle name="Calculation 2 2 2 2" xfId="354"/>
    <cellStyle name="Calculation 2 2 3" xfId="355"/>
    <cellStyle name="Calculation 2 2 3 2" xfId="356"/>
    <cellStyle name="Calculation 2 2 4" xfId="357"/>
    <cellStyle name="Calculation 2 2 4 2" xfId="358"/>
    <cellStyle name="Calculation 2 2 5" xfId="359"/>
    <cellStyle name="Calculation 2 3" xfId="360"/>
    <cellStyle name="Calculation 2 3 2" xfId="361"/>
    <cellStyle name="Calculation 2 3 2 2" xfId="362"/>
    <cellStyle name="Calculation 2 3 3" xfId="363"/>
    <cellStyle name="Calculation 2 3 3 2" xfId="364"/>
    <cellStyle name="Calculation 2 3 4" xfId="365"/>
    <cellStyle name="Calculation 2 3 4 2" xfId="366"/>
    <cellStyle name="Calculation 2 3 5" xfId="367"/>
    <cellStyle name="Calculation 2 4" xfId="368"/>
    <cellStyle name="Calculation 2 4 2" xfId="369"/>
    <cellStyle name="Calculation 2 5" xfId="370"/>
    <cellStyle name="Calculation 2 5 2" xfId="371"/>
    <cellStyle name="Calculation 2 6" xfId="372"/>
    <cellStyle name="Calculation 2 6 2" xfId="373"/>
    <cellStyle name="Calculation 2 7" xfId="374"/>
    <cellStyle name="Calculation 2 7 2" xfId="375"/>
    <cellStyle name="Calculation 2 8" xfId="376"/>
    <cellStyle name="Calculation 3" xfId="377"/>
    <cellStyle name="Calculation 4" xfId="378"/>
    <cellStyle name="Calculation 5" xfId="379"/>
    <cellStyle name="Cálculo 2" xfId="380"/>
    <cellStyle name="Cálculo 2 10" xfId="381"/>
    <cellStyle name="Cálculo 2 2" xfId="382"/>
    <cellStyle name="Cálculo 2 2 2" xfId="383"/>
    <cellStyle name="Cálculo 2 2 2 2" xfId="384"/>
    <cellStyle name="Cálculo 2 2 2 2 2" xfId="385"/>
    <cellStyle name="Cálculo 2 2 2 3" xfId="386"/>
    <cellStyle name="Cálculo 2 2 2 3 2" xfId="387"/>
    <cellStyle name="Cálculo 2 2 2 4" xfId="388"/>
    <cellStyle name="Cálculo 2 2 2 4 2" xfId="389"/>
    <cellStyle name="Cálculo 2 2 2 5" xfId="390"/>
    <cellStyle name="Cálculo 2 2 3" xfId="391"/>
    <cellStyle name="Cálculo 2 2 3 2" xfId="392"/>
    <cellStyle name="Cálculo 2 2 3 2 2" xfId="393"/>
    <cellStyle name="Cálculo 2 2 3 3" xfId="394"/>
    <cellStyle name="Cálculo 2 2 3 3 2" xfId="395"/>
    <cellStyle name="Cálculo 2 2 3 4" xfId="396"/>
    <cellStyle name="Cálculo 2 2 3 4 2" xfId="397"/>
    <cellStyle name="Cálculo 2 2 3 5" xfId="398"/>
    <cellStyle name="Cálculo 2 2 4" xfId="399"/>
    <cellStyle name="Cálculo 2 2 4 2" xfId="400"/>
    <cellStyle name="Cálculo 2 2 5" xfId="401"/>
    <cellStyle name="Cálculo 2 2 5 2" xfId="402"/>
    <cellStyle name="Cálculo 2 2 6" xfId="403"/>
    <cellStyle name="Cálculo 2 2 6 2" xfId="404"/>
    <cellStyle name="Cálculo 2 2 7" xfId="405"/>
    <cellStyle name="Cálculo 2 2 7 2" xfId="406"/>
    <cellStyle name="Cálculo 2 2 8" xfId="407"/>
    <cellStyle name="Cálculo 2 3" xfId="408"/>
    <cellStyle name="Cálculo 2 4" xfId="409"/>
    <cellStyle name="Cálculo 2 5" xfId="410"/>
    <cellStyle name="Cálculo 2 6" xfId="411"/>
    <cellStyle name="Cálculo 2 6 2" xfId="412"/>
    <cellStyle name="Cálculo 2 7" xfId="413"/>
    <cellStyle name="Cálculo 2 7 2" xfId="414"/>
    <cellStyle name="Cálculo 2 8" xfId="415"/>
    <cellStyle name="Cálculo 2 8 2" xfId="416"/>
    <cellStyle name="Cálculo 2 9" xfId="417"/>
    <cellStyle name="Cálculo 2 9 2" xfId="418"/>
    <cellStyle name="Celda de comprobación 2" xfId="419"/>
    <cellStyle name="Celda de comprobación 2 2" xfId="420"/>
    <cellStyle name="Celda de comprobación 2 3" xfId="421"/>
    <cellStyle name="Celda de comprobación 2 4" xfId="422"/>
    <cellStyle name="Celda de comprobación 2 5" xfId="423"/>
    <cellStyle name="Celda vinculada 2" xfId="424"/>
    <cellStyle name="Celda vinculada 2 2" xfId="425"/>
    <cellStyle name="Celda vinculada 2 3" xfId="426"/>
    <cellStyle name="Celda vinculada 2 4" xfId="427"/>
    <cellStyle name="Celda vinculada 2 5" xfId="428"/>
    <cellStyle name="Check Cell" xfId="429"/>
    <cellStyle name="Check Cell 2" xfId="430"/>
    <cellStyle name="Check Cell 3" xfId="431"/>
    <cellStyle name="Check Cell 4" xfId="432"/>
    <cellStyle name="Check Cell 5" xfId="433"/>
    <cellStyle name="Comma 2" xfId="434"/>
    <cellStyle name="Comma 2 2" xfId="435"/>
    <cellStyle name="Comma 3" xfId="436"/>
    <cellStyle name="Currency 2" xfId="437"/>
    <cellStyle name="Currency 2 2" xfId="438"/>
    <cellStyle name="Currency 2 2 2" xfId="439"/>
    <cellStyle name="Currency 3" xfId="440"/>
    <cellStyle name="Currency 3 2" xfId="441"/>
    <cellStyle name="Encabezado 1 2" xfId="442"/>
    <cellStyle name="Encabezado 1 2 2" xfId="443"/>
    <cellStyle name="Encabezado 1 2 3" xfId="444"/>
    <cellStyle name="Encabezado 1 2 4" xfId="445"/>
    <cellStyle name="Encabezado 1 2 5" xfId="446"/>
    <cellStyle name="Encabezado 4 2" xfId="447"/>
    <cellStyle name="Encabezado 4 2 2" xfId="448"/>
    <cellStyle name="Encabezado 4 2 3" xfId="449"/>
    <cellStyle name="Encabezado 4 2 4" xfId="450"/>
    <cellStyle name="Encabezado 4 2 5" xfId="451"/>
    <cellStyle name="Énfasis1 2" xfId="452"/>
    <cellStyle name="Énfasis1 2 2" xfId="453"/>
    <cellStyle name="Énfasis1 2 3" xfId="454"/>
    <cellStyle name="Énfasis1 2 4" xfId="455"/>
    <cellStyle name="Énfasis1 2 5" xfId="456"/>
    <cellStyle name="Énfasis2 2" xfId="457"/>
    <cellStyle name="Énfasis2 2 2" xfId="458"/>
    <cellStyle name="Énfasis2 2 3" xfId="459"/>
    <cellStyle name="Énfasis2 2 4" xfId="460"/>
    <cellStyle name="Énfasis2 2 5" xfId="461"/>
    <cellStyle name="Énfasis3 2" xfId="462"/>
    <cellStyle name="Énfasis3 2 2" xfId="463"/>
    <cellStyle name="Énfasis3 2 3" xfId="464"/>
    <cellStyle name="Énfasis3 2 4" xfId="465"/>
    <cellStyle name="Énfasis3 2 5" xfId="466"/>
    <cellStyle name="Énfasis4 2" xfId="467"/>
    <cellStyle name="Énfasis4 2 2" xfId="468"/>
    <cellStyle name="Énfasis4 2 3" xfId="469"/>
    <cellStyle name="Énfasis4 2 4" xfId="470"/>
    <cellStyle name="Énfasis4 2 5" xfId="471"/>
    <cellStyle name="Énfasis5 2" xfId="472"/>
    <cellStyle name="Énfasis5 2 2" xfId="473"/>
    <cellStyle name="Énfasis5 2 3" xfId="474"/>
    <cellStyle name="Énfasis5 2 4" xfId="475"/>
    <cellStyle name="Énfasis5 2 5" xfId="476"/>
    <cellStyle name="Énfasis6 2" xfId="477"/>
    <cellStyle name="Énfasis6 2 2" xfId="478"/>
    <cellStyle name="Énfasis6 2 3" xfId="479"/>
    <cellStyle name="Énfasis6 2 4" xfId="480"/>
    <cellStyle name="Énfasis6 2 5" xfId="481"/>
    <cellStyle name="Entrada 2" xfId="482"/>
    <cellStyle name="Entrada 2 2" xfId="483"/>
    <cellStyle name="Entrada 2 2 2" xfId="484"/>
    <cellStyle name="Entrada 2 2 2 2" xfId="485"/>
    <cellStyle name="Entrada 2 2 2 2 2" xfId="486"/>
    <cellStyle name="Entrada 2 2 2 3" xfId="487"/>
    <cellStyle name="Entrada 2 2 2 3 2" xfId="488"/>
    <cellStyle name="Entrada 2 2 2 4" xfId="489"/>
    <cellStyle name="Entrada 2 2 2 4 2" xfId="490"/>
    <cellStyle name="Entrada 2 2 2 5" xfId="491"/>
    <cellStyle name="Entrada 2 2 3" xfId="492"/>
    <cellStyle name="Entrada 2 2 3 2" xfId="493"/>
    <cellStyle name="Entrada 2 2 3 2 2" xfId="494"/>
    <cellStyle name="Entrada 2 2 3 3" xfId="495"/>
    <cellStyle name="Entrada 2 2 3 3 2" xfId="496"/>
    <cellStyle name="Entrada 2 2 3 4" xfId="497"/>
    <cellStyle name="Entrada 2 2 3 4 2" xfId="498"/>
    <cellStyle name="Entrada 2 2 3 5" xfId="499"/>
    <cellStyle name="Entrada 2 2 4" xfId="500"/>
    <cellStyle name="Entrada 2 2 4 2" xfId="501"/>
    <cellStyle name="Entrada 2 2 5" xfId="502"/>
    <cellStyle name="Entrada 2 2 5 2" xfId="503"/>
    <cellStyle name="Entrada 2 2 6" xfId="504"/>
    <cellStyle name="Entrada 2 2 6 2" xfId="505"/>
    <cellStyle name="Entrada 2 2 7" xfId="506"/>
    <cellStyle name="Entrada 2 2 7 2" xfId="507"/>
    <cellStyle name="Entrada 2 2 8" xfId="508"/>
    <cellStyle name="Entrada 2 3" xfId="509"/>
    <cellStyle name="Entrada 2 4" xfId="510"/>
    <cellStyle name="Entrada 2 5" xfId="511"/>
    <cellStyle name="Euro" xfId="512"/>
    <cellStyle name="Euro 2" xfId="513"/>
    <cellStyle name="Euro 2 2" xfId="514"/>
    <cellStyle name="Euro 2 2 2" xfId="515"/>
    <cellStyle name="Euro 2 2 3" xfId="516"/>
    <cellStyle name="Euro 2 2 4" xfId="517"/>
    <cellStyle name="Euro 2 2 5" xfId="518"/>
    <cellStyle name="Euro 2 3" xfId="519"/>
    <cellStyle name="Euro 2 4" xfId="520"/>
    <cellStyle name="Euro 2 5" xfId="521"/>
    <cellStyle name="Euro 2 6" xfId="522"/>
    <cellStyle name="Euro 2 7" xfId="523"/>
    <cellStyle name="Euro 2 8" xfId="524"/>
    <cellStyle name="Euro 2 9" xfId="525"/>
    <cellStyle name="Euro 3" xfId="526"/>
    <cellStyle name="Euro 3 2" xfId="527"/>
    <cellStyle name="Euro 3 2 2" xfId="528"/>
    <cellStyle name="Euro 3 2 3" xfId="529"/>
    <cellStyle name="Euro 3 2 4" xfId="530"/>
    <cellStyle name="Euro 3 2 5" xfId="531"/>
    <cellStyle name="Euro 3 3" xfId="532"/>
    <cellStyle name="Euro 3 4" xfId="533"/>
    <cellStyle name="Euro 3 5" xfId="534"/>
    <cellStyle name="Euro 3 6" xfId="535"/>
    <cellStyle name="Euro 4" xfId="536"/>
    <cellStyle name="Euro 4 2" xfId="537"/>
    <cellStyle name="Euro 4 3" xfId="538"/>
    <cellStyle name="Euro 4 4" xfId="539"/>
    <cellStyle name="Euro 4 5" xfId="540"/>
    <cellStyle name="Euro 4 6" xfId="541"/>
    <cellStyle name="Euro 5" xfId="542"/>
    <cellStyle name="Euro 6" xfId="543"/>
    <cellStyle name="Euro 6 2" xfId="544"/>
    <cellStyle name="Euro 6 3" xfId="545"/>
    <cellStyle name="Euro 7" xfId="546"/>
    <cellStyle name="Euro 7 2" xfId="547"/>
    <cellStyle name="Euro 7 3" xfId="548"/>
    <cellStyle name="Euro 8" xfId="549"/>
    <cellStyle name="Explanatory Text" xfId="550"/>
    <cellStyle name="Explanatory Text 2" xfId="551"/>
    <cellStyle name="Explanatory Text 3" xfId="552"/>
    <cellStyle name="Explanatory Text 4" xfId="553"/>
    <cellStyle name="Explanatory Text 5" xfId="554"/>
    <cellStyle name="Good" xfId="555"/>
    <cellStyle name="Good 2" xfId="556"/>
    <cellStyle name="Heading 1" xfId="557"/>
    <cellStyle name="Heading 1 3" xfId="558"/>
    <cellStyle name="Heading 2" xfId="559"/>
    <cellStyle name="Heading 2 4" xfId="560"/>
    <cellStyle name="Heading 3" xfId="561"/>
    <cellStyle name="Heading 3 2" xfId="562"/>
    <cellStyle name="Heading 3 2 2" xfId="563"/>
    <cellStyle name="Heading 3 2 2 2" xfId="564"/>
    <cellStyle name="Heading 3 2 2 2 2" xfId="565"/>
    <cellStyle name="Heading 3 2 2 3" xfId="566"/>
    <cellStyle name="Heading 3 2 3" xfId="567"/>
    <cellStyle name="Heading 3 2 3 2" xfId="568"/>
    <cellStyle name="Heading 3 2 4" xfId="569"/>
    <cellStyle name="Heading 3 2 4 2" xfId="570"/>
    <cellStyle name="Heading 3 2 5" xfId="571"/>
    <cellStyle name="Heading 3 3" xfId="572"/>
    <cellStyle name="Heading 3 3 2" xfId="573"/>
    <cellStyle name="Heading 3 3 2 2" xfId="574"/>
    <cellStyle name="Heading 3 3 3" xfId="575"/>
    <cellStyle name="Heading 3 4" xfId="576"/>
    <cellStyle name="Heading 3 5" xfId="577"/>
    <cellStyle name="Heading 3 6" xfId="578"/>
    <cellStyle name="Heading 3 6 2" xfId="579"/>
    <cellStyle name="Heading 3 7" xfId="580"/>
    <cellStyle name="Heading 3 8" xfId="581"/>
    <cellStyle name="Heading 4" xfId="582"/>
    <cellStyle name="Heading 4 2" xfId="583"/>
    <cellStyle name="Heading 4 3" xfId="584"/>
    <cellStyle name="Heading 4 4" xfId="585"/>
    <cellStyle name="Heading 4 5" xfId="586"/>
    <cellStyle name="Incorrecto 2" xfId="587"/>
    <cellStyle name="Incorrecto 2 2" xfId="588"/>
    <cellStyle name="Incorrecto 2 3" xfId="589"/>
    <cellStyle name="Incorrecto 2 4" xfId="590"/>
    <cellStyle name="Incorrecto 2 5" xfId="591"/>
    <cellStyle name="Input" xfId="592"/>
    <cellStyle name="Input 2" xfId="593"/>
    <cellStyle name="Input 2 2" xfId="594"/>
    <cellStyle name="Input 2 2 2" xfId="595"/>
    <cellStyle name="Input 2 2 2 2" xfId="596"/>
    <cellStyle name="Input 2 2 3" xfId="597"/>
    <cellStyle name="Input 2 2 3 2" xfId="598"/>
    <cellStyle name="Input 2 2 4" xfId="599"/>
    <cellStyle name="Input 2 2 4 2" xfId="600"/>
    <cellStyle name="Input 2 2 5" xfId="601"/>
    <cellStyle name="Input 2 3" xfId="602"/>
    <cellStyle name="Input 2 3 2" xfId="603"/>
    <cellStyle name="Input 2 3 2 2" xfId="604"/>
    <cellStyle name="Input 2 3 3" xfId="605"/>
    <cellStyle name="Input 2 3 3 2" xfId="606"/>
    <cellStyle name="Input 2 3 4" xfId="607"/>
    <cellStyle name="Input 2 3 4 2" xfId="608"/>
    <cellStyle name="Input 2 3 5" xfId="609"/>
    <cellStyle name="Input 2 4" xfId="610"/>
    <cellStyle name="Input 2 4 2" xfId="611"/>
    <cellStyle name="Input 2 5" xfId="612"/>
    <cellStyle name="Input 2 5 2" xfId="613"/>
    <cellStyle name="Input 2 6" xfId="614"/>
    <cellStyle name="Input 2 6 2" xfId="615"/>
    <cellStyle name="Input 2 7" xfId="616"/>
    <cellStyle name="Input 2 7 2" xfId="617"/>
    <cellStyle name="Input 2 8" xfId="618"/>
    <cellStyle name="Input 3" xfId="619"/>
    <cellStyle name="Input 4" xfId="620"/>
    <cellStyle name="Input 5" xfId="621"/>
    <cellStyle name="Linked Cell" xfId="622"/>
    <cellStyle name="Linked Cell 2" xfId="623"/>
    <cellStyle name="Linked Cell 3" xfId="624"/>
    <cellStyle name="Linked Cell 4" xfId="625"/>
    <cellStyle name="Linked Cell 5" xfId="626"/>
    <cellStyle name="Millares" xfId="1" builtinId="3"/>
    <cellStyle name="Millares 10" xfId="627"/>
    <cellStyle name="Millares 10 2" xfId="628"/>
    <cellStyle name="Millares 10 2 10" xfId="629"/>
    <cellStyle name="Millares 10 2 10 2" xfId="630"/>
    <cellStyle name="Millares 10 2 10 2 2" xfId="631"/>
    <cellStyle name="Millares 10 2 10 3" xfId="632"/>
    <cellStyle name="Millares 10 2 10 3 2" xfId="633"/>
    <cellStyle name="Millares 10 2 10 4" xfId="634"/>
    <cellStyle name="Millares 10 2 10 4 2" xfId="635"/>
    <cellStyle name="Millares 10 2 10 5" xfId="636"/>
    <cellStyle name="Millares 10 2 10 5 2" xfId="637"/>
    <cellStyle name="Millares 10 2 10 6" xfId="638"/>
    <cellStyle name="Millares 10 2 11" xfId="639"/>
    <cellStyle name="Millares 10 2 11 2" xfId="640"/>
    <cellStyle name="Millares 10 2 11 2 2" xfId="641"/>
    <cellStyle name="Millares 10 2 11 3" xfId="642"/>
    <cellStyle name="Millares 10 2 11 3 2" xfId="643"/>
    <cellStyle name="Millares 10 2 11 4" xfId="644"/>
    <cellStyle name="Millares 10 2 12" xfId="645"/>
    <cellStyle name="Millares 10 2 12 2" xfId="646"/>
    <cellStyle name="Millares 10 2 13" xfId="647"/>
    <cellStyle name="Millares 10 2 13 2" xfId="648"/>
    <cellStyle name="Millares 10 2 14" xfId="649"/>
    <cellStyle name="Millares 10 2 14 2" xfId="650"/>
    <cellStyle name="Millares 10 2 15" xfId="651"/>
    <cellStyle name="Millares 10 2 15 2" xfId="652"/>
    <cellStyle name="Millares 10 2 16" xfId="653"/>
    <cellStyle name="Millares 10 2 16 2" xfId="654"/>
    <cellStyle name="Millares 10 2 17" xfId="655"/>
    <cellStyle name="Millares 10 2 17 2" xfId="656"/>
    <cellStyle name="Millares 10 2 18" xfId="657"/>
    <cellStyle name="Millares 10 2 2" xfId="658"/>
    <cellStyle name="Millares 10 2 2 2" xfId="659"/>
    <cellStyle name="Millares 10 2 2 2 2" xfId="660"/>
    <cellStyle name="Millares 10 2 2 2 2 2" xfId="661"/>
    <cellStyle name="Millares 10 2 2 2 2 2 2" xfId="662"/>
    <cellStyle name="Millares 10 2 2 2 2 3" xfId="663"/>
    <cellStyle name="Millares 10 2 2 2 2 3 2" xfId="664"/>
    <cellStyle name="Millares 10 2 2 2 2 4" xfId="665"/>
    <cellStyle name="Millares 10 2 2 2 2 4 2" xfId="666"/>
    <cellStyle name="Millares 10 2 2 2 2 5" xfId="667"/>
    <cellStyle name="Millares 10 2 2 2 2 5 2" xfId="668"/>
    <cellStyle name="Millares 10 2 2 2 2 6" xfId="669"/>
    <cellStyle name="Millares 10 2 2 2 3" xfId="670"/>
    <cellStyle name="Millares 10 2 2 2 3 2" xfId="671"/>
    <cellStyle name="Millares 10 2 2 2 3 2 2" xfId="672"/>
    <cellStyle name="Millares 10 2 2 2 3 3" xfId="673"/>
    <cellStyle name="Millares 10 2 2 2 4" xfId="674"/>
    <cellStyle name="Millares 10 2 2 2 4 2" xfId="675"/>
    <cellStyle name="Millares 10 2 2 2 5" xfId="676"/>
    <cellStyle name="Millares 10 2 2 2 5 2" xfId="677"/>
    <cellStyle name="Millares 10 2 2 2 6" xfId="678"/>
    <cellStyle name="Millares 10 2 2 2 6 2" xfId="679"/>
    <cellStyle name="Millares 10 2 2 2 7" xfId="680"/>
    <cellStyle name="Millares 10 2 2 2 7 2" xfId="681"/>
    <cellStyle name="Millares 10 2 2 2 8" xfId="682"/>
    <cellStyle name="Millares 10 2 2 2 8 2" xfId="683"/>
    <cellStyle name="Millares 10 2 2 2 9" xfId="684"/>
    <cellStyle name="Millares 10 2 2 3" xfId="685"/>
    <cellStyle name="Millares 10 2 2 4" xfId="686"/>
    <cellStyle name="Millares 10 2 2 4 2" xfId="687"/>
    <cellStyle name="Millares 10 2 2 5" xfId="688"/>
    <cellStyle name="Millares 10 2 2 5 2" xfId="689"/>
    <cellStyle name="Millares 10 2 2 6" xfId="690"/>
    <cellStyle name="Millares 10 2 2 6 2" xfId="691"/>
    <cellStyle name="Millares 10 2 3" xfId="692"/>
    <cellStyle name="Millares 10 2 3 10" xfId="693"/>
    <cellStyle name="Millares 10 2 3 10 2" xfId="694"/>
    <cellStyle name="Millares 10 2 3 11" xfId="695"/>
    <cellStyle name="Millares 10 2 3 11 2" xfId="696"/>
    <cellStyle name="Millares 10 2 3 12" xfId="697"/>
    <cellStyle name="Millares 10 2 3 2" xfId="698"/>
    <cellStyle name="Millares 10 2 3 2 2" xfId="699"/>
    <cellStyle name="Millares 10 2 3 2 2 2" xfId="700"/>
    <cellStyle name="Millares 10 2 3 2 2 2 2" xfId="701"/>
    <cellStyle name="Millares 10 2 3 2 2 3" xfId="702"/>
    <cellStyle name="Millares 10 2 3 2 2 3 2" xfId="703"/>
    <cellStyle name="Millares 10 2 3 2 2 4" xfId="704"/>
    <cellStyle name="Millares 10 2 3 2 2 4 2" xfId="705"/>
    <cellStyle name="Millares 10 2 3 2 2 5" xfId="706"/>
    <cellStyle name="Millares 10 2 3 2 2 5 2" xfId="707"/>
    <cellStyle name="Millares 10 2 3 2 2 6" xfId="708"/>
    <cellStyle name="Millares 10 2 3 2 3" xfId="709"/>
    <cellStyle name="Millares 10 2 3 2 3 2" xfId="710"/>
    <cellStyle name="Millares 10 2 3 2 3 2 2" xfId="711"/>
    <cellStyle name="Millares 10 2 3 2 3 3" xfId="712"/>
    <cellStyle name="Millares 10 2 3 2 4" xfId="713"/>
    <cellStyle name="Millares 10 2 3 2 4 2" xfId="714"/>
    <cellStyle name="Millares 10 2 3 2 5" xfId="715"/>
    <cellStyle name="Millares 10 2 3 2 5 2" xfId="716"/>
    <cellStyle name="Millares 10 2 3 2 6" xfId="717"/>
    <cellStyle name="Millares 10 2 3 2 6 2" xfId="718"/>
    <cellStyle name="Millares 10 2 3 2 7" xfId="719"/>
    <cellStyle name="Millares 10 2 3 2 7 2" xfId="720"/>
    <cellStyle name="Millares 10 2 3 2 8" xfId="721"/>
    <cellStyle name="Millares 10 2 3 2 8 2" xfId="722"/>
    <cellStyle name="Millares 10 2 3 2 9" xfId="723"/>
    <cellStyle name="Millares 10 2 3 3" xfId="724"/>
    <cellStyle name="Millares 10 2 3 3 2" xfId="725"/>
    <cellStyle name="Millares 10 2 3 3 2 2" xfId="726"/>
    <cellStyle name="Millares 10 2 3 3 3" xfId="727"/>
    <cellStyle name="Millares 10 2 3 3 3 2" xfId="728"/>
    <cellStyle name="Millares 10 2 3 3 4" xfId="729"/>
    <cellStyle name="Millares 10 2 3 3 4 2" xfId="730"/>
    <cellStyle name="Millares 10 2 3 3 5" xfId="731"/>
    <cellStyle name="Millares 10 2 3 3 5 2" xfId="732"/>
    <cellStyle name="Millares 10 2 3 3 6" xfId="733"/>
    <cellStyle name="Millares 10 2 3 4" xfId="734"/>
    <cellStyle name="Millares 10 2 3 4 2" xfId="735"/>
    <cellStyle name="Millares 10 2 3 4 2 2" xfId="736"/>
    <cellStyle name="Millares 10 2 3 4 3" xfId="737"/>
    <cellStyle name="Millares 10 2 3 4 3 2" xfId="738"/>
    <cellStyle name="Millares 10 2 3 4 4" xfId="739"/>
    <cellStyle name="Millares 10 2 3 4 4 2" xfId="740"/>
    <cellStyle name="Millares 10 2 3 4 5" xfId="741"/>
    <cellStyle name="Millares 10 2 3 4 5 2" xfId="742"/>
    <cellStyle name="Millares 10 2 3 4 6" xfId="743"/>
    <cellStyle name="Millares 10 2 3 5" xfId="744"/>
    <cellStyle name="Millares 10 2 3 5 2" xfId="745"/>
    <cellStyle name="Millares 10 2 3 5 2 2" xfId="746"/>
    <cellStyle name="Millares 10 2 3 5 3" xfId="747"/>
    <cellStyle name="Millares 10 2 3 5 3 2" xfId="748"/>
    <cellStyle name="Millares 10 2 3 5 4" xfId="749"/>
    <cellStyle name="Millares 10 2 3 5 4 2" xfId="750"/>
    <cellStyle name="Millares 10 2 3 5 5" xfId="751"/>
    <cellStyle name="Millares 10 2 3 6" xfId="752"/>
    <cellStyle name="Millares 10 2 3 6 2" xfId="753"/>
    <cellStyle name="Millares 10 2 3 6 2 2" xfId="754"/>
    <cellStyle name="Millares 10 2 3 6 3" xfId="755"/>
    <cellStyle name="Millares 10 2 3 7" xfId="756"/>
    <cellStyle name="Millares 10 2 3 7 2" xfId="757"/>
    <cellStyle name="Millares 10 2 3 8" xfId="758"/>
    <cellStyle name="Millares 10 2 3 8 2" xfId="759"/>
    <cellStyle name="Millares 10 2 3 9" xfId="760"/>
    <cellStyle name="Millares 10 2 3 9 2" xfId="761"/>
    <cellStyle name="Millares 10 2 4" xfId="762"/>
    <cellStyle name="Millares 10 2 4 10" xfId="763"/>
    <cellStyle name="Millares 10 2 4 2" xfId="764"/>
    <cellStyle name="Millares 10 2 4 3" xfId="765"/>
    <cellStyle name="Millares 10 2 4 3 2" xfId="766"/>
    <cellStyle name="Millares 10 2 4 3 2 2" xfId="767"/>
    <cellStyle name="Millares 10 2 4 3 3" xfId="768"/>
    <cellStyle name="Millares 10 2 4 3 3 2" xfId="769"/>
    <cellStyle name="Millares 10 2 4 3 4" xfId="770"/>
    <cellStyle name="Millares 10 2 4 3 4 2" xfId="771"/>
    <cellStyle name="Millares 10 2 4 3 5" xfId="772"/>
    <cellStyle name="Millares 10 2 4 3 5 2" xfId="773"/>
    <cellStyle name="Millares 10 2 4 3 6" xfId="774"/>
    <cellStyle name="Millares 10 2 4 4" xfId="775"/>
    <cellStyle name="Millares 10 2 4 4 2" xfId="776"/>
    <cellStyle name="Millares 10 2 4 4 2 2" xfId="777"/>
    <cellStyle name="Millares 10 2 4 4 3" xfId="778"/>
    <cellStyle name="Millares 10 2 4 5" xfId="779"/>
    <cellStyle name="Millares 10 2 4 5 2" xfId="780"/>
    <cellStyle name="Millares 10 2 4 6" xfId="781"/>
    <cellStyle name="Millares 10 2 4 6 2" xfId="782"/>
    <cellStyle name="Millares 10 2 4 7" xfId="783"/>
    <cellStyle name="Millares 10 2 4 7 2" xfId="784"/>
    <cellStyle name="Millares 10 2 4 8" xfId="785"/>
    <cellStyle name="Millares 10 2 4 8 2" xfId="786"/>
    <cellStyle name="Millares 10 2 4 9" xfId="787"/>
    <cellStyle name="Millares 10 2 4 9 2" xfId="788"/>
    <cellStyle name="Millares 10 2 5" xfId="789"/>
    <cellStyle name="Millares 10 2 5 2" xfId="790"/>
    <cellStyle name="Millares 10 2 5 2 2" xfId="791"/>
    <cellStyle name="Millares 10 2 5 2 2 2" xfId="792"/>
    <cellStyle name="Millares 10 2 5 2 3" xfId="793"/>
    <cellStyle name="Millares 10 2 5 2 3 2" xfId="794"/>
    <cellStyle name="Millares 10 2 5 2 4" xfId="795"/>
    <cellStyle name="Millares 10 2 5 2 4 2" xfId="796"/>
    <cellStyle name="Millares 10 2 5 2 5" xfId="797"/>
    <cellStyle name="Millares 10 2 5 2 5 2" xfId="798"/>
    <cellStyle name="Millares 10 2 5 2 6" xfId="799"/>
    <cellStyle name="Millares 10 2 5 3" xfId="800"/>
    <cellStyle name="Millares 10 2 5 3 2" xfId="801"/>
    <cellStyle name="Millares 10 2 5 3 2 2" xfId="802"/>
    <cellStyle name="Millares 10 2 5 3 3" xfId="803"/>
    <cellStyle name="Millares 10 2 5 4" xfId="804"/>
    <cellStyle name="Millares 10 2 5 4 2" xfId="805"/>
    <cellStyle name="Millares 10 2 5 5" xfId="806"/>
    <cellStyle name="Millares 10 2 5 5 2" xfId="807"/>
    <cellStyle name="Millares 10 2 5 6" xfId="808"/>
    <cellStyle name="Millares 10 2 5 6 2" xfId="809"/>
    <cellStyle name="Millares 10 2 5 7" xfId="810"/>
    <cellStyle name="Millares 10 2 5 7 2" xfId="811"/>
    <cellStyle name="Millares 10 2 5 8" xfId="812"/>
    <cellStyle name="Millares 10 2 5 8 2" xfId="813"/>
    <cellStyle name="Millares 10 2 5 9" xfId="814"/>
    <cellStyle name="Millares 10 2 6" xfId="815"/>
    <cellStyle name="Millares 10 2 7" xfId="816"/>
    <cellStyle name="Millares 10 2 7 2" xfId="817"/>
    <cellStyle name="Millares 10 2 7 2 2" xfId="818"/>
    <cellStyle name="Millares 10 2 7 3" xfId="819"/>
    <cellStyle name="Millares 10 2 7 3 2" xfId="820"/>
    <cellStyle name="Millares 10 2 7 4" xfId="821"/>
    <cellStyle name="Millares 10 2 7 4 2" xfId="822"/>
    <cellStyle name="Millares 10 2 7 5" xfId="823"/>
    <cellStyle name="Millares 10 2 7 5 2" xfId="824"/>
    <cellStyle name="Millares 10 2 7 6" xfId="825"/>
    <cellStyle name="Millares 10 2 8" xfId="826"/>
    <cellStyle name="Millares 10 2 8 2" xfId="827"/>
    <cellStyle name="Millares 10 2 8 2 2" xfId="828"/>
    <cellStyle name="Millares 10 2 8 3" xfId="829"/>
    <cellStyle name="Millares 10 2 8 3 2" xfId="830"/>
    <cellStyle name="Millares 10 2 8 4" xfId="831"/>
    <cellStyle name="Millares 10 2 8 4 2" xfId="832"/>
    <cellStyle name="Millares 10 2 8 5" xfId="833"/>
    <cellStyle name="Millares 10 2 8 5 2" xfId="834"/>
    <cellStyle name="Millares 10 2 8 6" xfId="835"/>
    <cellStyle name="Millares 10 2 9" xfId="836"/>
    <cellStyle name="Millares 10 3" xfId="837"/>
    <cellStyle name="Millares 10 3 10" xfId="838"/>
    <cellStyle name="Millares 10 3 10 2" xfId="839"/>
    <cellStyle name="Millares 10 3 10 2 2" xfId="840"/>
    <cellStyle name="Millares 10 3 10 3" xfId="841"/>
    <cellStyle name="Millares 10 3 10 3 2" xfId="842"/>
    <cellStyle name="Millares 10 3 10 4" xfId="843"/>
    <cellStyle name="Millares 10 3 10 4 2" xfId="844"/>
    <cellStyle name="Millares 10 3 10 5" xfId="845"/>
    <cellStyle name="Millares 10 3 11" xfId="846"/>
    <cellStyle name="Millares 10 3 11 2" xfId="847"/>
    <cellStyle name="Millares 10 3 11 2 2" xfId="848"/>
    <cellStyle name="Millares 10 3 11 3" xfId="849"/>
    <cellStyle name="Millares 10 3 11 3 2" xfId="850"/>
    <cellStyle name="Millares 10 3 11 4" xfId="851"/>
    <cellStyle name="Millares 10 3 12" xfId="852"/>
    <cellStyle name="Millares 10 3 12 2" xfId="853"/>
    <cellStyle name="Millares 10 3 12 2 2" xfId="854"/>
    <cellStyle name="Millares 10 3 12 3" xfId="855"/>
    <cellStyle name="Millares 10 3 13" xfId="856"/>
    <cellStyle name="Millares 10 3 13 2" xfId="857"/>
    <cellStyle name="Millares 10 3 14" xfId="858"/>
    <cellStyle name="Millares 10 3 14 2" xfId="859"/>
    <cellStyle name="Millares 10 3 15" xfId="860"/>
    <cellStyle name="Millares 10 3 15 2" xfId="861"/>
    <cellStyle name="Millares 10 3 16" xfId="862"/>
    <cellStyle name="Millares 10 3 16 2" xfId="863"/>
    <cellStyle name="Millares 10 3 17" xfId="864"/>
    <cellStyle name="Millares 10 3 17 2" xfId="865"/>
    <cellStyle name="Millares 10 3 18" xfId="866"/>
    <cellStyle name="Millares 10 3 2" xfId="867"/>
    <cellStyle name="Millares 10 3 2 10" xfId="868"/>
    <cellStyle name="Millares 10 3 2 10 2" xfId="869"/>
    <cellStyle name="Millares 10 3 2 11" xfId="870"/>
    <cellStyle name="Millares 10 3 2 2" xfId="871"/>
    <cellStyle name="Millares 10 3 2 2 2" xfId="872"/>
    <cellStyle name="Millares 10 3 2 2 2 2" xfId="873"/>
    <cellStyle name="Millares 10 3 2 2 2 2 2" xfId="874"/>
    <cellStyle name="Millares 10 3 2 2 2 3" xfId="875"/>
    <cellStyle name="Millares 10 3 2 2 2 3 2" xfId="876"/>
    <cellStyle name="Millares 10 3 2 2 2 4" xfId="877"/>
    <cellStyle name="Millares 10 3 2 2 2 4 2" xfId="878"/>
    <cellStyle name="Millares 10 3 2 2 2 5" xfId="879"/>
    <cellStyle name="Millares 10 3 2 2 2 5 2" xfId="880"/>
    <cellStyle name="Millares 10 3 2 2 2 6" xfId="881"/>
    <cellStyle name="Millares 10 3 2 2 3" xfId="882"/>
    <cellStyle name="Millares 10 3 2 2 3 2" xfId="883"/>
    <cellStyle name="Millares 10 3 2 2 3 2 2" xfId="884"/>
    <cellStyle name="Millares 10 3 2 2 3 3" xfId="885"/>
    <cellStyle name="Millares 10 3 2 2 4" xfId="886"/>
    <cellStyle name="Millares 10 3 2 2 4 2" xfId="887"/>
    <cellStyle name="Millares 10 3 2 2 5" xfId="888"/>
    <cellStyle name="Millares 10 3 2 2 5 2" xfId="889"/>
    <cellStyle name="Millares 10 3 2 2 6" xfId="890"/>
    <cellStyle name="Millares 10 3 2 2 6 2" xfId="891"/>
    <cellStyle name="Millares 10 3 2 2 7" xfId="892"/>
    <cellStyle name="Millares 10 3 2 2 7 2" xfId="893"/>
    <cellStyle name="Millares 10 3 2 2 8" xfId="894"/>
    <cellStyle name="Millares 10 3 2 2 8 2" xfId="895"/>
    <cellStyle name="Millares 10 3 2 2 9" xfId="896"/>
    <cellStyle name="Millares 10 3 2 3" xfId="897"/>
    <cellStyle name="Millares 10 3 2 3 2" xfId="898"/>
    <cellStyle name="Millares 10 3 2 3 2 2" xfId="899"/>
    <cellStyle name="Millares 10 3 2 3 3" xfId="900"/>
    <cellStyle name="Millares 10 3 2 3 3 2" xfId="901"/>
    <cellStyle name="Millares 10 3 2 3 4" xfId="902"/>
    <cellStyle name="Millares 10 3 2 3 4 2" xfId="903"/>
    <cellStyle name="Millares 10 3 2 3 5" xfId="904"/>
    <cellStyle name="Millares 10 3 2 3 5 2" xfId="905"/>
    <cellStyle name="Millares 10 3 2 3 6" xfId="906"/>
    <cellStyle name="Millares 10 3 2 4" xfId="907"/>
    <cellStyle name="Millares 10 3 2 4 2" xfId="908"/>
    <cellStyle name="Millares 10 3 2 4 2 2" xfId="909"/>
    <cellStyle name="Millares 10 3 2 4 3" xfId="910"/>
    <cellStyle name="Millares 10 3 2 4 3 2" xfId="911"/>
    <cellStyle name="Millares 10 3 2 4 4" xfId="912"/>
    <cellStyle name="Millares 10 3 2 4 4 2" xfId="913"/>
    <cellStyle name="Millares 10 3 2 4 5" xfId="914"/>
    <cellStyle name="Millares 10 3 2 4 5 2" xfId="915"/>
    <cellStyle name="Millares 10 3 2 4 6" xfId="916"/>
    <cellStyle name="Millares 10 3 2 5" xfId="917"/>
    <cellStyle name="Millares 10 3 2 5 2" xfId="918"/>
    <cellStyle name="Millares 10 3 2 5 2 2" xfId="919"/>
    <cellStyle name="Millares 10 3 2 5 3" xfId="920"/>
    <cellStyle name="Millares 10 3 2 6" xfId="921"/>
    <cellStyle name="Millares 10 3 2 6 2" xfId="922"/>
    <cellStyle name="Millares 10 3 2 7" xfId="923"/>
    <cellStyle name="Millares 10 3 2 7 2" xfId="924"/>
    <cellStyle name="Millares 10 3 2 8" xfId="925"/>
    <cellStyle name="Millares 10 3 2 8 2" xfId="926"/>
    <cellStyle name="Millares 10 3 2 9" xfId="927"/>
    <cellStyle name="Millares 10 3 2 9 2" xfId="928"/>
    <cellStyle name="Millares 10 3 3" xfId="929"/>
    <cellStyle name="Millares 10 3 3 2" xfId="930"/>
    <cellStyle name="Millares 10 3 3 2 2" xfId="931"/>
    <cellStyle name="Millares 10 3 3 2 2 2" xfId="932"/>
    <cellStyle name="Millares 10 3 3 2 3" xfId="933"/>
    <cellStyle name="Millares 10 3 3 2 3 2" xfId="934"/>
    <cellStyle name="Millares 10 3 3 2 4" xfId="935"/>
    <cellStyle name="Millares 10 3 3 2 4 2" xfId="936"/>
    <cellStyle name="Millares 10 3 3 2 5" xfId="937"/>
    <cellStyle name="Millares 10 3 3 2 5 2" xfId="938"/>
    <cellStyle name="Millares 10 3 3 2 6" xfId="939"/>
    <cellStyle name="Millares 10 3 3 3" xfId="940"/>
    <cellStyle name="Millares 10 3 3 3 2" xfId="941"/>
    <cellStyle name="Millares 10 3 3 3 2 2" xfId="942"/>
    <cellStyle name="Millares 10 3 3 3 3" xfId="943"/>
    <cellStyle name="Millares 10 3 3 4" xfId="944"/>
    <cellStyle name="Millares 10 3 3 4 2" xfId="945"/>
    <cellStyle name="Millares 10 3 3 5" xfId="946"/>
    <cellStyle name="Millares 10 3 3 5 2" xfId="947"/>
    <cellStyle name="Millares 10 3 3 6" xfId="948"/>
    <cellStyle name="Millares 10 3 3 6 2" xfId="949"/>
    <cellStyle name="Millares 10 3 3 7" xfId="950"/>
    <cellStyle name="Millares 10 3 3 7 2" xfId="951"/>
    <cellStyle name="Millares 10 3 3 8" xfId="952"/>
    <cellStyle name="Millares 10 3 3 8 2" xfId="953"/>
    <cellStyle name="Millares 10 3 3 9" xfId="954"/>
    <cellStyle name="Millares 10 3 4" xfId="955"/>
    <cellStyle name="Millares 10 3 4 2" xfId="956"/>
    <cellStyle name="Millares 10 3 4 2 2" xfId="957"/>
    <cellStyle name="Millares 10 3 4 2 2 2" xfId="958"/>
    <cellStyle name="Millares 10 3 4 2 3" xfId="959"/>
    <cellStyle name="Millares 10 3 4 2 3 2" xfId="960"/>
    <cellStyle name="Millares 10 3 4 2 4" xfId="961"/>
    <cellStyle name="Millares 10 3 4 2 4 2" xfId="962"/>
    <cellStyle name="Millares 10 3 4 2 5" xfId="963"/>
    <cellStyle name="Millares 10 3 4 2 5 2" xfId="964"/>
    <cellStyle name="Millares 10 3 4 2 6" xfId="965"/>
    <cellStyle name="Millares 10 3 4 3" xfId="966"/>
    <cellStyle name="Millares 10 3 4 3 2" xfId="967"/>
    <cellStyle name="Millares 10 3 4 3 2 2" xfId="968"/>
    <cellStyle name="Millares 10 3 4 3 3" xfId="969"/>
    <cellStyle name="Millares 10 3 4 4" xfId="970"/>
    <cellStyle name="Millares 10 3 4 4 2" xfId="971"/>
    <cellStyle name="Millares 10 3 4 5" xfId="972"/>
    <cellStyle name="Millares 10 3 4 5 2" xfId="973"/>
    <cellStyle name="Millares 10 3 4 6" xfId="974"/>
    <cellStyle name="Millares 10 3 4 6 2" xfId="975"/>
    <cellStyle name="Millares 10 3 4 7" xfId="976"/>
    <cellStyle name="Millares 10 3 4 7 2" xfId="977"/>
    <cellStyle name="Millares 10 3 4 8" xfId="978"/>
    <cellStyle name="Millares 10 3 4 8 2" xfId="979"/>
    <cellStyle name="Millares 10 3 4 9" xfId="980"/>
    <cellStyle name="Millares 10 3 5" xfId="981"/>
    <cellStyle name="Millares 10 3 5 2" xfId="982"/>
    <cellStyle name="Millares 10 3 5 2 2" xfId="983"/>
    <cellStyle name="Millares 10 3 5 2 2 2" xfId="984"/>
    <cellStyle name="Millares 10 3 5 2 3" xfId="985"/>
    <cellStyle name="Millares 10 3 5 2 3 2" xfId="986"/>
    <cellStyle name="Millares 10 3 5 2 4" xfId="987"/>
    <cellStyle name="Millares 10 3 5 2 4 2" xfId="988"/>
    <cellStyle name="Millares 10 3 5 2 5" xfId="989"/>
    <cellStyle name="Millares 10 3 5 2 5 2" xfId="990"/>
    <cellStyle name="Millares 10 3 5 2 6" xfId="991"/>
    <cellStyle name="Millares 10 3 5 3" xfId="992"/>
    <cellStyle name="Millares 10 3 5 3 2" xfId="993"/>
    <cellStyle name="Millares 10 3 5 3 2 2" xfId="994"/>
    <cellStyle name="Millares 10 3 5 3 3" xfId="995"/>
    <cellStyle name="Millares 10 3 5 4" xfId="996"/>
    <cellStyle name="Millares 10 3 5 4 2" xfId="997"/>
    <cellStyle name="Millares 10 3 5 5" xfId="998"/>
    <cellStyle name="Millares 10 3 5 5 2" xfId="999"/>
    <cellStyle name="Millares 10 3 5 6" xfId="1000"/>
    <cellStyle name="Millares 10 3 5 6 2" xfId="1001"/>
    <cellStyle name="Millares 10 3 5 7" xfId="1002"/>
    <cellStyle name="Millares 10 3 5 7 2" xfId="1003"/>
    <cellStyle name="Millares 10 3 5 8" xfId="1004"/>
    <cellStyle name="Millares 10 3 5 8 2" xfId="1005"/>
    <cellStyle name="Millares 10 3 5 9" xfId="1006"/>
    <cellStyle name="Millares 10 3 6" xfId="1007"/>
    <cellStyle name="Millares 10 3 6 2" xfId="1008"/>
    <cellStyle name="Millares 10 3 6 2 2" xfId="1009"/>
    <cellStyle name="Millares 10 3 6 3" xfId="1010"/>
    <cellStyle name="Millares 10 3 6 3 2" xfId="1011"/>
    <cellStyle name="Millares 10 3 6 4" xfId="1012"/>
    <cellStyle name="Millares 10 3 6 4 2" xfId="1013"/>
    <cellStyle name="Millares 10 3 6 5" xfId="1014"/>
    <cellStyle name="Millares 10 3 6 5 2" xfId="1015"/>
    <cellStyle name="Millares 10 3 6 6" xfId="1016"/>
    <cellStyle name="Millares 10 3 7" xfId="1017"/>
    <cellStyle name="Millares 10 3 7 2" xfId="1018"/>
    <cellStyle name="Millares 10 3 7 2 2" xfId="1019"/>
    <cellStyle name="Millares 10 3 7 3" xfId="1020"/>
    <cellStyle name="Millares 10 3 7 3 2" xfId="1021"/>
    <cellStyle name="Millares 10 3 7 4" xfId="1022"/>
    <cellStyle name="Millares 10 3 7 4 2" xfId="1023"/>
    <cellStyle name="Millares 10 3 7 5" xfId="1024"/>
    <cellStyle name="Millares 10 3 7 5 2" xfId="1025"/>
    <cellStyle name="Millares 10 3 7 6" xfId="1026"/>
    <cellStyle name="Millares 10 3 8" xfId="1027"/>
    <cellStyle name="Millares 10 3 8 2" xfId="1028"/>
    <cellStyle name="Millares 10 3 8 2 2" xfId="1029"/>
    <cellStyle name="Millares 10 3 8 3" xfId="1030"/>
    <cellStyle name="Millares 10 3 8 3 2" xfId="1031"/>
    <cellStyle name="Millares 10 3 8 4" xfId="1032"/>
    <cellStyle name="Millares 10 3 8 4 2" xfId="1033"/>
    <cellStyle name="Millares 10 3 8 5" xfId="1034"/>
    <cellStyle name="Millares 10 3 8 5 2" xfId="1035"/>
    <cellStyle name="Millares 10 3 8 6" xfId="1036"/>
    <cellStyle name="Millares 10 3 9" xfId="1037"/>
    <cellStyle name="Millares 10 3 9 2" xfId="1038"/>
    <cellStyle name="Millares 10 3 9 2 2" xfId="1039"/>
    <cellStyle name="Millares 10 3 9 3" xfId="1040"/>
    <cellStyle name="Millares 10 3 9 3 2" xfId="1041"/>
    <cellStyle name="Millares 10 3 9 4" xfId="1042"/>
    <cellStyle name="Millares 10 3 9 4 2" xfId="1043"/>
    <cellStyle name="Millares 10 3 9 5" xfId="1044"/>
    <cellStyle name="Millares 10 3 9 5 2" xfId="1045"/>
    <cellStyle name="Millares 10 3 9 6" xfId="1046"/>
    <cellStyle name="Millares 10 4" xfId="1047"/>
    <cellStyle name="Millares 10 5" xfId="1048"/>
    <cellStyle name="Millares 10 5 2" xfId="1049"/>
    <cellStyle name="Millares 10 6" xfId="1050"/>
    <cellStyle name="Millares 10 7" xfId="1051"/>
    <cellStyle name="Millares 11" xfId="1052"/>
    <cellStyle name="Millares 11 2" xfId="1053"/>
    <cellStyle name="Millares 11 2 2" xfId="1054"/>
    <cellStyle name="Millares 11 3" xfId="1055"/>
    <cellStyle name="Millares 11 4" xfId="1056"/>
    <cellStyle name="Millares 11 5" xfId="1057"/>
    <cellStyle name="Millares 11 6" xfId="1058"/>
    <cellStyle name="Millares 12" xfId="8"/>
    <cellStyle name="Millares 12 2" xfId="1059"/>
    <cellStyle name="Millares 12 3" xfId="1060"/>
    <cellStyle name="Millares 12 4" xfId="1061"/>
    <cellStyle name="Millares 12 4 2" xfId="1062"/>
    <cellStyle name="Millares 13" xfId="1063"/>
    <cellStyle name="Millares 13 2" xfId="1064"/>
    <cellStyle name="Millares 13 3" xfId="1065"/>
    <cellStyle name="Millares 13 4" xfId="1066"/>
    <cellStyle name="Millares 14" xfId="1067"/>
    <cellStyle name="Millares 14 2" xfId="1068"/>
    <cellStyle name="Millares 14 2 2" xfId="1069"/>
    <cellStyle name="Millares 14 3" xfId="1070"/>
    <cellStyle name="Millares 15" xfId="1071"/>
    <cellStyle name="Millares 15 2" xfId="1072"/>
    <cellStyle name="Millares 15 3" xfId="1073"/>
    <cellStyle name="Millares 16" xfId="1074"/>
    <cellStyle name="Millares 17" xfId="1075"/>
    <cellStyle name="Millares 17 2" xfId="1076"/>
    <cellStyle name="Millares 17 3" xfId="1077"/>
    <cellStyle name="Millares 17 4" xfId="1078"/>
    <cellStyle name="Millares 17 5" xfId="1079"/>
    <cellStyle name="Millares 18" xfId="1080"/>
    <cellStyle name="Millares 19" xfId="1081"/>
    <cellStyle name="Millares 2" xfId="1082"/>
    <cellStyle name="Millares 2 10" xfId="1083"/>
    <cellStyle name="Millares 2 11" xfId="1084"/>
    <cellStyle name="Millares 2 2" xfId="1085"/>
    <cellStyle name="Millares 2 2 2" xfId="1086"/>
    <cellStyle name="Millares 2 2 2 2" xfId="1087"/>
    <cellStyle name="Millares 2 2 2 2 2" xfId="1088"/>
    <cellStyle name="Millares 2 2 2 2 3" xfId="1089"/>
    <cellStyle name="Millares 2 2 2 2 4" xfId="1090"/>
    <cellStyle name="Millares 2 2 2 2 5" xfId="1091"/>
    <cellStyle name="Millares 2 2 2 3" xfId="1092"/>
    <cellStyle name="Millares 2 2 2 3 2" xfId="1093"/>
    <cellStyle name="Millares 2 2 2 3 3" xfId="1094"/>
    <cellStyle name="Millares 2 2 2 3 4" xfId="1095"/>
    <cellStyle name="Millares 2 2 2 3 5" xfId="1096"/>
    <cellStyle name="Millares 2 2 2 4" xfId="1097"/>
    <cellStyle name="Millares 2 2 2 5" xfId="1098"/>
    <cellStyle name="Millares 2 2 2 6" xfId="1099"/>
    <cellStyle name="Millares 2 2 2 7" xfId="1100"/>
    <cellStyle name="Millares 2 2 2 8" xfId="1101"/>
    <cellStyle name="Millares 2 2 2 8 2" xfId="1102"/>
    <cellStyle name="Millares 2 2 3" xfId="1103"/>
    <cellStyle name="Millares 2 2 4" xfId="1104"/>
    <cellStyle name="Millares 2 2 5" xfId="1105"/>
    <cellStyle name="Millares 2 2 6" xfId="1106"/>
    <cellStyle name="Millares 2 2 7" xfId="1107"/>
    <cellStyle name="Millares 2 2 8" xfId="1108"/>
    <cellStyle name="Millares 2 3" xfId="1109"/>
    <cellStyle name="Millares 2 3 2" xfId="1110"/>
    <cellStyle name="Millares 2 3 2 2" xfId="1111"/>
    <cellStyle name="Millares 2 3 2 3" xfId="1112"/>
    <cellStyle name="Millares 2 3 2 4" xfId="1113"/>
    <cellStyle name="Millares 2 3 2 5" xfId="1114"/>
    <cellStyle name="Millares 2 3 3" xfId="1115"/>
    <cellStyle name="Millares 2 3 3 2" xfId="1116"/>
    <cellStyle name="Millares 2 3 3 3" xfId="1117"/>
    <cellStyle name="Millares 2 3 3 4" xfId="1118"/>
    <cellStyle name="Millares 2 3 3 5" xfId="1119"/>
    <cellStyle name="Millares 2 3 4" xfId="1120"/>
    <cellStyle name="Millares 2 3 5" xfId="1121"/>
    <cellStyle name="Millares 2 3 6" xfId="1122"/>
    <cellStyle name="Millares 2 3 7" xfId="1123"/>
    <cellStyle name="Millares 2 3 8" xfId="1124"/>
    <cellStyle name="Millares 2 4" xfId="1125"/>
    <cellStyle name="Millares 2 4 2" xfId="1126"/>
    <cellStyle name="Millares 2 4 2 2" xfId="1127"/>
    <cellStyle name="Millares 2 4 2 2 2" xfId="1128"/>
    <cellStyle name="Millares 2 4 2 2 3" xfId="1129"/>
    <cellStyle name="Millares 2 4 2 2 4" xfId="1130"/>
    <cellStyle name="Millares 2 4 2 2 5" xfId="1131"/>
    <cellStyle name="Millares 2 4 2 3" xfId="1132"/>
    <cellStyle name="Millares 2 4 2 4" xfId="1133"/>
    <cellStyle name="Millares 2 4 2 5" xfId="1134"/>
    <cellStyle name="Millares 2 4 2 6" xfId="1135"/>
    <cellStyle name="Millares 2 4 2 7" xfId="1136"/>
    <cellStyle name="Millares 2 4 3" xfId="1137"/>
    <cellStyle name="Millares 2 4 3 2" xfId="1138"/>
    <cellStyle name="Millares 2 4 3 3" xfId="1139"/>
    <cellStyle name="Millares 2 4 3 4" xfId="1140"/>
    <cellStyle name="Millares 2 4 3 5" xfId="1141"/>
    <cellStyle name="Millares 2 4 4" xfId="1142"/>
    <cellStyle name="Millares 2 4 5" xfId="1143"/>
    <cellStyle name="Millares 2 4 6" xfId="1144"/>
    <cellStyle name="Millares 2 4 7" xfId="1145"/>
    <cellStyle name="Millares 2 4 8" xfId="1146"/>
    <cellStyle name="Millares 2 5" xfId="1147"/>
    <cellStyle name="Millares 2 5 2" xfId="1148"/>
    <cellStyle name="Millares 2 5 2 2" xfId="1149"/>
    <cellStyle name="Millares 2 5 2 3" xfId="1150"/>
    <cellStyle name="Millares 2 5 2 4" xfId="1151"/>
    <cellStyle name="Millares 2 5 2 5" xfId="1152"/>
    <cellStyle name="Millares 2 5 3" xfId="1153"/>
    <cellStyle name="Millares 2 5 4" xfId="1154"/>
    <cellStyle name="Millares 2 5 5" xfId="1155"/>
    <cellStyle name="Millares 2 5 6" xfId="1156"/>
    <cellStyle name="Millares 2 5 7" xfId="1157"/>
    <cellStyle name="Millares 2 6" xfId="1158"/>
    <cellStyle name="Millares 2 6 2" xfId="1159"/>
    <cellStyle name="Millares 2 6 3" xfId="1160"/>
    <cellStyle name="Millares 2 6 4" xfId="1161"/>
    <cellStyle name="Millares 2 6 5" xfId="1162"/>
    <cellStyle name="Millares 2 6 6" xfId="1163"/>
    <cellStyle name="Millares 2 7" xfId="1164"/>
    <cellStyle name="Millares 2 8" xfId="1165"/>
    <cellStyle name="Millares 2 8 2" xfId="1166"/>
    <cellStyle name="Millares 2 8 3" xfId="1167"/>
    <cellStyle name="Millares 2 9" xfId="1168"/>
    <cellStyle name="Millares 3" xfId="1169"/>
    <cellStyle name="Millares 3 2" xfId="1170"/>
    <cellStyle name="Millares 3 2 2" xfId="1171"/>
    <cellStyle name="Millares 3 2 2 2" xfId="1172"/>
    <cellStyle name="Millares 3 2 2 3" xfId="1173"/>
    <cellStyle name="Millares 3 2 2 4" xfId="1174"/>
    <cellStyle name="Millares 3 2 2 5" xfId="1175"/>
    <cellStyle name="Millares 3 2 3" xfId="1176"/>
    <cellStyle name="Millares 3 2 3 2" xfId="1177"/>
    <cellStyle name="Millares 3 2 3 3" xfId="1178"/>
    <cellStyle name="Millares 3 2 3 4" xfId="1179"/>
    <cellStyle name="Millares 3 2 3 5" xfId="1180"/>
    <cellStyle name="Millares 3 2 4" xfId="1181"/>
    <cellStyle name="Millares 3 2 5" xfId="1182"/>
    <cellStyle name="Millares 3 2 6" xfId="1183"/>
    <cellStyle name="Millares 3 2 7" xfId="1184"/>
    <cellStyle name="Millares 3 2 7 2" xfId="1185"/>
    <cellStyle name="Millares 3 3" xfId="1186"/>
    <cellStyle name="Millares 3 3 2" xfId="1187"/>
    <cellStyle name="Millares 3 3 3" xfId="1188"/>
    <cellStyle name="Millares 3 3 4" xfId="1189"/>
    <cellStyle name="Millares 3 3 5" xfId="1190"/>
    <cellStyle name="Millares 3 3 6" xfId="1191"/>
    <cellStyle name="Millares 3 4" xfId="1192"/>
    <cellStyle name="Millares 3 5" xfId="1193"/>
    <cellStyle name="Millares 3 6" xfId="1194"/>
    <cellStyle name="Millares 3 7" xfId="1195"/>
    <cellStyle name="Millares 3 8" xfId="1196"/>
    <cellStyle name="Millares 3 9" xfId="12"/>
    <cellStyle name="Millares 3 9 2" xfId="1197"/>
    <cellStyle name="Millares 4" xfId="1198"/>
    <cellStyle name="Millares 4 2" xfId="1199"/>
    <cellStyle name="Millares 4 2 2" xfId="1200"/>
    <cellStyle name="Millares 4 2 3" xfId="1201"/>
    <cellStyle name="Millares 4 2 4" xfId="1202"/>
    <cellStyle name="Millares 4 2 5" xfId="1203"/>
    <cellStyle name="Millares 4 2 6" xfId="1204"/>
    <cellStyle name="Millares 4 3" xfId="1205"/>
    <cellStyle name="Millares 4 4" xfId="1206"/>
    <cellStyle name="Millares 4 5" xfId="1207"/>
    <cellStyle name="Millares 4 6" xfId="1208"/>
    <cellStyle name="Millares 4 7" xfId="1209"/>
    <cellStyle name="Millares 4 8" xfId="1210"/>
    <cellStyle name="Millares 5" xfId="1211"/>
    <cellStyle name="Millares 5 10" xfId="1212"/>
    <cellStyle name="Millares 5 10 2" xfId="1213"/>
    <cellStyle name="Millares 5 2" xfId="1214"/>
    <cellStyle name="Millares 5 2 2" xfId="1215"/>
    <cellStyle name="Millares 5 2 3" xfId="1216"/>
    <cellStyle name="Millares 5 2 4" xfId="1217"/>
    <cellStyle name="Millares 5 2 5" xfId="1218"/>
    <cellStyle name="Millares 5 2 5 2" xfId="1219"/>
    <cellStyle name="Millares 5 3" xfId="1220"/>
    <cellStyle name="Millares 5 3 2" xfId="1221"/>
    <cellStyle name="Millares 5 3 3" xfId="1222"/>
    <cellStyle name="Millares 5 3 4" xfId="1223"/>
    <cellStyle name="Millares 5 3 5" xfId="1224"/>
    <cellStyle name="Millares 5 4" xfId="1225"/>
    <cellStyle name="Millares 5 5" xfId="1226"/>
    <cellStyle name="Millares 5 6" xfId="1227"/>
    <cellStyle name="Millares 5 7" xfId="1228"/>
    <cellStyle name="Millares 5 8" xfId="1229"/>
    <cellStyle name="Millares 5 9" xfId="1230"/>
    <cellStyle name="Millares 5 9 2" xfId="1231"/>
    <cellStyle name="Millares 6" xfId="1232"/>
    <cellStyle name="Millares 6 2" xfId="1233"/>
    <cellStyle name="Millares 6 2 2" xfId="1234"/>
    <cellStyle name="Millares 6 2 3" xfId="1235"/>
    <cellStyle name="Millares 6 2 4" xfId="1236"/>
    <cellStyle name="Millares 6 2 5" xfId="1237"/>
    <cellStyle name="Millares 6 2 6" xfId="1238"/>
    <cellStyle name="Millares 6 3" xfId="1239"/>
    <cellStyle name="Millares 6 3 2" xfId="1240"/>
    <cellStyle name="Millares 6 3 2 2" xfId="1241"/>
    <cellStyle name="Millares 6 3 3" xfId="1242"/>
    <cellStyle name="Millares 6 3 4" xfId="1243"/>
    <cellStyle name="Millares 6 3 5" xfId="1244"/>
    <cellStyle name="Millares 6 4" xfId="1245"/>
    <cellStyle name="Millares 6 4 2" xfId="1246"/>
    <cellStyle name="Millares 6 4 2 2" xfId="1247"/>
    <cellStyle name="Millares 6 4 3" xfId="1248"/>
    <cellStyle name="Millares 6 5" xfId="1249"/>
    <cellStyle name="Millares 6 6" xfId="1250"/>
    <cellStyle name="Millares 6 7" xfId="1251"/>
    <cellStyle name="Millares 6 8" xfId="1252"/>
    <cellStyle name="Millares 6 9" xfId="1253"/>
    <cellStyle name="Millares 7" xfId="1254"/>
    <cellStyle name="Millares 7 2" xfId="7"/>
    <cellStyle name="Millares 7 2 2" xfId="1255"/>
    <cellStyle name="Millares 7 2 3" xfId="1256"/>
    <cellStyle name="Millares 7 2 4" xfId="1257"/>
    <cellStyle name="Millares 7 2 5" xfId="1258"/>
    <cellStyle name="Millares 7 3" xfId="1259"/>
    <cellStyle name="Millares 7 4" xfId="1260"/>
    <cellStyle name="Millares 7 5" xfId="1261"/>
    <cellStyle name="Millares 7 6" xfId="1262"/>
    <cellStyle name="Millares 7 7" xfId="1263"/>
    <cellStyle name="Millares 8" xfId="1264"/>
    <cellStyle name="Millares 8 2" xfId="1265"/>
    <cellStyle name="Millares 8 2 2" xfId="1266"/>
    <cellStyle name="Millares 8 2 3" xfId="1267"/>
    <cellStyle name="Millares 8 2 4" xfId="1268"/>
    <cellStyle name="Millares 8 2 5" xfId="1269"/>
    <cellStyle name="Millares 8 3" xfId="1270"/>
    <cellStyle name="Millares 8 4" xfId="1271"/>
    <cellStyle name="Millares 8 5" xfId="1272"/>
    <cellStyle name="Millares 8 6" xfId="1273"/>
    <cellStyle name="Millares 9" xfId="1274"/>
    <cellStyle name="Millares 9 2" xfId="1275"/>
    <cellStyle name="Millares 9 2 2" xfId="1276"/>
    <cellStyle name="Millares 9 2 3" xfId="1277"/>
    <cellStyle name="Millares 9 2 4" xfId="1278"/>
    <cellStyle name="Millares 9 2 5" xfId="1279"/>
    <cellStyle name="Millares 9 3" xfId="1280"/>
    <cellStyle name="Millares 9 4" xfId="1281"/>
    <cellStyle name="Millares 9 5" xfId="1282"/>
    <cellStyle name="Millares 9 6" xfId="1283"/>
    <cellStyle name="Millares 9 7" xfId="1284"/>
    <cellStyle name="Millares_Hoja1" xfId="11"/>
    <cellStyle name="Moneda" xfId="2" builtinId="4"/>
    <cellStyle name="Moneda 10" xfId="1285"/>
    <cellStyle name="Moneda 10 10" xfId="1286"/>
    <cellStyle name="Moneda 10 10 2" xfId="1287"/>
    <cellStyle name="Moneda 10 10 2 2" xfId="1288"/>
    <cellStyle name="Moneda 10 10 3" xfId="1289"/>
    <cellStyle name="Moneda 10 10 3 2" xfId="1290"/>
    <cellStyle name="Moneda 10 10 4" xfId="1291"/>
    <cellStyle name="Moneda 10 10 4 2" xfId="1292"/>
    <cellStyle name="Moneda 10 10 5" xfId="1293"/>
    <cellStyle name="Moneda 10 10 5 2" xfId="1294"/>
    <cellStyle name="Moneda 10 10 6" xfId="1295"/>
    <cellStyle name="Moneda 10 11" xfId="1296"/>
    <cellStyle name="Moneda 10 11 2" xfId="1297"/>
    <cellStyle name="Moneda 10 11 2 2" xfId="1298"/>
    <cellStyle name="Moneda 10 11 3" xfId="1299"/>
    <cellStyle name="Moneda 10 11 3 2" xfId="1300"/>
    <cellStyle name="Moneda 10 11 4" xfId="1301"/>
    <cellStyle name="Moneda 10 12" xfId="1302"/>
    <cellStyle name="Moneda 10 12 2" xfId="1303"/>
    <cellStyle name="Moneda 10 13" xfId="1304"/>
    <cellStyle name="Moneda 10 13 2" xfId="1305"/>
    <cellStyle name="Moneda 10 14" xfId="1306"/>
    <cellStyle name="Moneda 10 14 2" xfId="1307"/>
    <cellStyle name="Moneda 10 15" xfId="1308"/>
    <cellStyle name="Moneda 10 15 2" xfId="1309"/>
    <cellStyle name="Moneda 10 16" xfId="1310"/>
    <cellStyle name="Moneda 10 16 2" xfId="1311"/>
    <cellStyle name="Moneda 10 17" xfId="1312"/>
    <cellStyle name="Moneda 10 17 2" xfId="1313"/>
    <cellStyle name="Moneda 10 18" xfId="1314"/>
    <cellStyle name="Moneda 10 2" xfId="1315"/>
    <cellStyle name="Moneda 10 2 2" xfId="1316"/>
    <cellStyle name="Moneda 10 2 2 2" xfId="1317"/>
    <cellStyle name="Moneda 10 2 2 2 2" xfId="1318"/>
    <cellStyle name="Moneda 10 2 2 2 2 2" xfId="1319"/>
    <cellStyle name="Moneda 10 2 2 2 3" xfId="1320"/>
    <cellStyle name="Moneda 10 2 2 2 3 2" xfId="1321"/>
    <cellStyle name="Moneda 10 2 2 2 4" xfId="1322"/>
    <cellStyle name="Moneda 10 2 2 2 4 2" xfId="1323"/>
    <cellStyle name="Moneda 10 2 2 2 5" xfId="1324"/>
    <cellStyle name="Moneda 10 2 2 2 5 2" xfId="1325"/>
    <cellStyle name="Moneda 10 2 2 2 6" xfId="1326"/>
    <cellStyle name="Moneda 10 2 2 3" xfId="1327"/>
    <cellStyle name="Moneda 10 2 2 3 2" xfId="1328"/>
    <cellStyle name="Moneda 10 2 2 3 2 2" xfId="1329"/>
    <cellStyle name="Moneda 10 2 2 3 3" xfId="1330"/>
    <cellStyle name="Moneda 10 2 2 4" xfId="1331"/>
    <cellStyle name="Moneda 10 2 2 4 2" xfId="1332"/>
    <cellStyle name="Moneda 10 2 2 5" xfId="1333"/>
    <cellStyle name="Moneda 10 2 2 5 2" xfId="1334"/>
    <cellStyle name="Moneda 10 2 2 6" xfId="1335"/>
    <cellStyle name="Moneda 10 2 2 6 2" xfId="1336"/>
    <cellStyle name="Moneda 10 2 2 7" xfId="1337"/>
    <cellStyle name="Moneda 10 2 2 7 2" xfId="1338"/>
    <cellStyle name="Moneda 10 2 2 8" xfId="1339"/>
    <cellStyle name="Moneda 10 2 2 8 2" xfId="1340"/>
    <cellStyle name="Moneda 10 2 2 9" xfId="1341"/>
    <cellStyle name="Moneda 10 2 3" xfId="1342"/>
    <cellStyle name="Moneda 10 2 4" xfId="1343"/>
    <cellStyle name="Moneda 10 2 4 2" xfId="1344"/>
    <cellStyle name="Moneda 10 2 5" xfId="1345"/>
    <cellStyle name="Moneda 10 2 5 2" xfId="1346"/>
    <cellStyle name="Moneda 10 2 6" xfId="1347"/>
    <cellStyle name="Moneda 10 2 6 2" xfId="1348"/>
    <cellStyle name="Moneda 10 3" xfId="1349"/>
    <cellStyle name="Moneda 10 3 10" xfId="1350"/>
    <cellStyle name="Moneda 10 3 10 2" xfId="1351"/>
    <cellStyle name="Moneda 10 3 11" xfId="1352"/>
    <cellStyle name="Moneda 10 3 11 2" xfId="1353"/>
    <cellStyle name="Moneda 10 3 12" xfId="1354"/>
    <cellStyle name="Moneda 10 3 2" xfId="1355"/>
    <cellStyle name="Moneda 10 3 2 2" xfId="1356"/>
    <cellStyle name="Moneda 10 3 2 2 2" xfId="1357"/>
    <cellStyle name="Moneda 10 3 2 2 2 2" xfId="1358"/>
    <cellStyle name="Moneda 10 3 2 2 3" xfId="1359"/>
    <cellStyle name="Moneda 10 3 2 2 3 2" xfId="1360"/>
    <cellStyle name="Moneda 10 3 2 2 4" xfId="1361"/>
    <cellStyle name="Moneda 10 3 2 2 4 2" xfId="1362"/>
    <cellStyle name="Moneda 10 3 2 2 5" xfId="1363"/>
    <cellStyle name="Moneda 10 3 2 2 5 2" xfId="1364"/>
    <cellStyle name="Moneda 10 3 2 2 6" xfId="1365"/>
    <cellStyle name="Moneda 10 3 2 3" xfId="1366"/>
    <cellStyle name="Moneda 10 3 2 3 2" xfId="1367"/>
    <cellStyle name="Moneda 10 3 2 3 2 2" xfId="1368"/>
    <cellStyle name="Moneda 10 3 2 3 3" xfId="1369"/>
    <cellStyle name="Moneda 10 3 2 4" xfId="1370"/>
    <cellStyle name="Moneda 10 3 2 4 2" xfId="1371"/>
    <cellStyle name="Moneda 10 3 2 5" xfId="1372"/>
    <cellStyle name="Moneda 10 3 2 5 2" xfId="1373"/>
    <cellStyle name="Moneda 10 3 2 6" xfId="1374"/>
    <cellStyle name="Moneda 10 3 2 6 2" xfId="1375"/>
    <cellStyle name="Moneda 10 3 2 7" xfId="1376"/>
    <cellStyle name="Moneda 10 3 2 7 2" xfId="1377"/>
    <cellStyle name="Moneda 10 3 2 8" xfId="1378"/>
    <cellStyle name="Moneda 10 3 2 8 2" xfId="1379"/>
    <cellStyle name="Moneda 10 3 2 9" xfId="1380"/>
    <cellStyle name="Moneda 10 3 3" xfId="1381"/>
    <cellStyle name="Moneda 10 3 3 2" xfId="1382"/>
    <cellStyle name="Moneda 10 3 3 2 2" xfId="1383"/>
    <cellStyle name="Moneda 10 3 3 3" xfId="1384"/>
    <cellStyle name="Moneda 10 3 3 3 2" xfId="1385"/>
    <cellStyle name="Moneda 10 3 3 4" xfId="1386"/>
    <cellStyle name="Moneda 10 3 3 4 2" xfId="1387"/>
    <cellStyle name="Moneda 10 3 3 5" xfId="1388"/>
    <cellStyle name="Moneda 10 3 3 5 2" xfId="1389"/>
    <cellStyle name="Moneda 10 3 3 6" xfId="1390"/>
    <cellStyle name="Moneda 10 3 4" xfId="1391"/>
    <cellStyle name="Moneda 10 3 4 2" xfId="1392"/>
    <cellStyle name="Moneda 10 3 4 2 2" xfId="1393"/>
    <cellStyle name="Moneda 10 3 4 3" xfId="1394"/>
    <cellStyle name="Moneda 10 3 4 3 2" xfId="1395"/>
    <cellStyle name="Moneda 10 3 4 4" xfId="1396"/>
    <cellStyle name="Moneda 10 3 4 4 2" xfId="1397"/>
    <cellStyle name="Moneda 10 3 4 5" xfId="1398"/>
    <cellStyle name="Moneda 10 3 4 5 2" xfId="1399"/>
    <cellStyle name="Moneda 10 3 4 6" xfId="1400"/>
    <cellStyle name="Moneda 10 3 5" xfId="1401"/>
    <cellStyle name="Moneda 10 3 5 2" xfId="1402"/>
    <cellStyle name="Moneda 10 3 5 2 2" xfId="1403"/>
    <cellStyle name="Moneda 10 3 5 3" xfId="1404"/>
    <cellStyle name="Moneda 10 3 5 3 2" xfId="1405"/>
    <cellStyle name="Moneda 10 3 5 4" xfId="1406"/>
    <cellStyle name="Moneda 10 3 5 4 2" xfId="1407"/>
    <cellStyle name="Moneda 10 3 5 5" xfId="1408"/>
    <cellStyle name="Moneda 10 3 6" xfId="1409"/>
    <cellStyle name="Moneda 10 3 6 2" xfId="1410"/>
    <cellStyle name="Moneda 10 3 6 2 2" xfId="1411"/>
    <cellStyle name="Moneda 10 3 6 3" xfId="1412"/>
    <cellStyle name="Moneda 10 3 7" xfId="1413"/>
    <cellStyle name="Moneda 10 3 7 2" xfId="1414"/>
    <cellStyle name="Moneda 10 3 8" xfId="1415"/>
    <cellStyle name="Moneda 10 3 8 2" xfId="1416"/>
    <cellStyle name="Moneda 10 3 9" xfId="1417"/>
    <cellStyle name="Moneda 10 3 9 2" xfId="1418"/>
    <cellStyle name="Moneda 10 4" xfId="1419"/>
    <cellStyle name="Moneda 10 4 10" xfId="1420"/>
    <cellStyle name="Moneda 10 4 2" xfId="1421"/>
    <cellStyle name="Moneda 10 4 3" xfId="1422"/>
    <cellStyle name="Moneda 10 4 3 2" xfId="1423"/>
    <cellStyle name="Moneda 10 4 3 2 2" xfId="1424"/>
    <cellStyle name="Moneda 10 4 3 3" xfId="1425"/>
    <cellStyle name="Moneda 10 4 3 3 2" xfId="1426"/>
    <cellStyle name="Moneda 10 4 3 4" xfId="1427"/>
    <cellStyle name="Moneda 10 4 3 4 2" xfId="1428"/>
    <cellStyle name="Moneda 10 4 3 5" xfId="1429"/>
    <cellStyle name="Moneda 10 4 3 5 2" xfId="1430"/>
    <cellStyle name="Moneda 10 4 3 6" xfId="1431"/>
    <cellStyle name="Moneda 10 4 4" xfId="1432"/>
    <cellStyle name="Moneda 10 4 4 2" xfId="1433"/>
    <cellStyle name="Moneda 10 4 4 2 2" xfId="1434"/>
    <cellStyle name="Moneda 10 4 4 3" xfId="1435"/>
    <cellStyle name="Moneda 10 4 5" xfId="1436"/>
    <cellStyle name="Moneda 10 4 5 2" xfId="1437"/>
    <cellStyle name="Moneda 10 4 6" xfId="1438"/>
    <cellStyle name="Moneda 10 4 6 2" xfId="1439"/>
    <cellStyle name="Moneda 10 4 7" xfId="1440"/>
    <cellStyle name="Moneda 10 4 7 2" xfId="1441"/>
    <cellStyle name="Moneda 10 4 8" xfId="1442"/>
    <cellStyle name="Moneda 10 4 8 2" xfId="1443"/>
    <cellStyle name="Moneda 10 4 9" xfId="1444"/>
    <cellStyle name="Moneda 10 4 9 2" xfId="1445"/>
    <cellStyle name="Moneda 10 5" xfId="1446"/>
    <cellStyle name="Moneda 10 5 2" xfId="1447"/>
    <cellStyle name="Moneda 10 5 2 2" xfId="1448"/>
    <cellStyle name="Moneda 10 5 2 2 2" xfId="1449"/>
    <cellStyle name="Moneda 10 5 2 3" xfId="1450"/>
    <cellStyle name="Moneda 10 5 2 3 2" xfId="1451"/>
    <cellStyle name="Moneda 10 5 2 4" xfId="1452"/>
    <cellStyle name="Moneda 10 5 2 4 2" xfId="1453"/>
    <cellStyle name="Moneda 10 5 2 5" xfId="1454"/>
    <cellStyle name="Moneda 10 5 2 5 2" xfId="1455"/>
    <cellStyle name="Moneda 10 5 2 6" xfId="1456"/>
    <cellStyle name="Moneda 10 5 3" xfId="1457"/>
    <cellStyle name="Moneda 10 5 3 2" xfId="1458"/>
    <cellStyle name="Moneda 10 5 3 2 2" xfId="1459"/>
    <cellStyle name="Moneda 10 5 3 3" xfId="1460"/>
    <cellStyle name="Moneda 10 5 4" xfId="1461"/>
    <cellStyle name="Moneda 10 5 4 2" xfId="1462"/>
    <cellStyle name="Moneda 10 5 5" xfId="1463"/>
    <cellStyle name="Moneda 10 5 5 2" xfId="1464"/>
    <cellStyle name="Moneda 10 5 6" xfId="1465"/>
    <cellStyle name="Moneda 10 5 6 2" xfId="1466"/>
    <cellStyle name="Moneda 10 5 7" xfId="1467"/>
    <cellStyle name="Moneda 10 5 7 2" xfId="1468"/>
    <cellStyle name="Moneda 10 5 8" xfId="1469"/>
    <cellStyle name="Moneda 10 5 8 2" xfId="1470"/>
    <cellStyle name="Moneda 10 5 9" xfId="1471"/>
    <cellStyle name="Moneda 10 6" xfId="1472"/>
    <cellStyle name="Moneda 10 7" xfId="1473"/>
    <cellStyle name="Moneda 10 7 2" xfId="1474"/>
    <cellStyle name="Moneda 10 7 2 2" xfId="1475"/>
    <cellStyle name="Moneda 10 7 3" xfId="1476"/>
    <cellStyle name="Moneda 10 7 3 2" xfId="1477"/>
    <cellStyle name="Moneda 10 7 4" xfId="1478"/>
    <cellStyle name="Moneda 10 7 4 2" xfId="1479"/>
    <cellStyle name="Moneda 10 7 5" xfId="1480"/>
    <cellStyle name="Moneda 10 7 5 2" xfId="1481"/>
    <cellStyle name="Moneda 10 7 6" xfId="1482"/>
    <cellStyle name="Moneda 10 8" xfId="1483"/>
    <cellStyle name="Moneda 10 8 2" xfId="1484"/>
    <cellStyle name="Moneda 10 8 2 2" xfId="1485"/>
    <cellStyle name="Moneda 10 8 3" xfId="1486"/>
    <cellStyle name="Moneda 10 8 3 2" xfId="1487"/>
    <cellStyle name="Moneda 10 8 4" xfId="1488"/>
    <cellStyle name="Moneda 10 8 4 2" xfId="1489"/>
    <cellStyle name="Moneda 10 8 5" xfId="1490"/>
    <cellStyle name="Moneda 10 8 5 2" xfId="1491"/>
    <cellStyle name="Moneda 10 8 6" xfId="1492"/>
    <cellStyle name="Moneda 10 9" xfId="1493"/>
    <cellStyle name="Moneda 11" xfId="1494"/>
    <cellStyle name="Moneda 11 2" xfId="1495"/>
    <cellStyle name="Moneda 11 2 2" xfId="1496"/>
    <cellStyle name="Moneda 11 3" xfId="1497"/>
    <cellStyle name="Moneda 11 4" xfId="1498"/>
    <cellStyle name="Moneda 11 5" xfId="1499"/>
    <cellStyle name="Moneda 12" xfId="1500"/>
    <cellStyle name="Moneda 12 2" xfId="1501"/>
    <cellStyle name="Moneda 12 3" xfId="1502"/>
    <cellStyle name="Moneda 13" xfId="1503"/>
    <cellStyle name="Moneda 13 2" xfId="1504"/>
    <cellStyle name="Moneda 13 3" xfId="1505"/>
    <cellStyle name="Moneda 14" xfId="1506"/>
    <cellStyle name="Moneda 15" xfId="5"/>
    <cellStyle name="Moneda 16" xfId="1507"/>
    <cellStyle name="Moneda 17" xfId="1508"/>
    <cellStyle name="Moneda 18" xfId="1509"/>
    <cellStyle name="Moneda 2" xfId="1510"/>
    <cellStyle name="Moneda 2 10" xfId="1511"/>
    <cellStyle name="Moneda 2 11" xfId="1512"/>
    <cellStyle name="Moneda 2 2" xfId="1513"/>
    <cellStyle name="Moneda 2 2 10" xfId="1514"/>
    <cellStyle name="Moneda 2 2 2" xfId="1515"/>
    <cellStyle name="Moneda 2 2 2 2" xfId="1516"/>
    <cellStyle name="Moneda 2 2 2 2 2" xfId="1517"/>
    <cellStyle name="Moneda 2 2 2 2 3" xfId="1518"/>
    <cellStyle name="Moneda 2 2 2 2 4" xfId="1519"/>
    <cellStyle name="Moneda 2 2 2 2 5" xfId="1520"/>
    <cellStyle name="Moneda 2 2 2 3" xfId="1521"/>
    <cellStyle name="Moneda 2 2 2 3 2" xfId="1522"/>
    <cellStyle name="Moneda 2 2 2 3 3" xfId="1523"/>
    <cellStyle name="Moneda 2 2 2 3 4" xfId="1524"/>
    <cellStyle name="Moneda 2 2 2 3 5" xfId="1525"/>
    <cellStyle name="Moneda 2 2 2 4" xfId="1526"/>
    <cellStyle name="Moneda 2 2 2 5" xfId="1527"/>
    <cellStyle name="Moneda 2 2 2 6" xfId="1528"/>
    <cellStyle name="Moneda 2 2 2 7" xfId="1529"/>
    <cellStyle name="Moneda 2 2 3" xfId="6"/>
    <cellStyle name="Moneda 2 2 3 2" xfId="1530"/>
    <cellStyle name="Moneda 2 2 3 2 2" xfId="1531"/>
    <cellStyle name="Moneda 2 2 3 2 3" xfId="1532"/>
    <cellStyle name="Moneda 2 2 3 2 4" xfId="1533"/>
    <cellStyle name="Moneda 2 2 3 3" xfId="1534"/>
    <cellStyle name="Moneda 2 2 3 4" xfId="1535"/>
    <cellStyle name="Moneda 2 2 3 5" xfId="1536"/>
    <cellStyle name="Moneda 2 2 3 6" xfId="1537"/>
    <cellStyle name="Moneda 2 2 4" xfId="1538"/>
    <cellStyle name="Moneda 2 2 4 2" xfId="1539"/>
    <cellStyle name="Moneda 2 2 4 3" xfId="1540"/>
    <cellStyle name="Moneda 2 2 4 4" xfId="1541"/>
    <cellStyle name="Moneda 2 2 4 5" xfId="1542"/>
    <cellStyle name="Moneda 2 2 5" xfId="1543"/>
    <cellStyle name="Moneda 2 2 5 2" xfId="1544"/>
    <cellStyle name="Moneda 2 2 5 3" xfId="1545"/>
    <cellStyle name="Moneda 2 2 5 4" xfId="1546"/>
    <cellStyle name="Moneda 2 2 5 5" xfId="1547"/>
    <cellStyle name="Moneda 2 2 6" xfId="1548"/>
    <cellStyle name="Moneda 2 2 7" xfId="1549"/>
    <cellStyle name="Moneda 2 2 8" xfId="1550"/>
    <cellStyle name="Moneda 2 2 9" xfId="1551"/>
    <cellStyle name="Moneda 2 3" xfId="1552"/>
    <cellStyle name="Moneda 2 3 2" xfId="1553"/>
    <cellStyle name="Moneda 2 3 2 2" xfId="1554"/>
    <cellStyle name="Moneda 2 3 2 3" xfId="1555"/>
    <cellStyle name="Moneda 2 3 2 4" xfId="1556"/>
    <cellStyle name="Moneda 2 3 2 5" xfId="1557"/>
    <cellStyle name="Moneda 2 3 2 5 2" xfId="1558"/>
    <cellStyle name="Moneda 2 3 3" xfId="1559"/>
    <cellStyle name="Moneda 2 3 3 2" xfId="1560"/>
    <cellStyle name="Moneda 2 3 3 3" xfId="1561"/>
    <cellStyle name="Moneda 2 3 3 4" xfId="1562"/>
    <cellStyle name="Moneda 2 3 3 5" xfId="1563"/>
    <cellStyle name="Moneda 2 3 4" xfId="1564"/>
    <cellStyle name="Moneda 2 3 5" xfId="1565"/>
    <cellStyle name="Moneda 2 3 6" xfId="1566"/>
    <cellStyle name="Moneda 2 3 7" xfId="1567"/>
    <cellStyle name="Moneda 2 3 8" xfId="1568"/>
    <cellStyle name="Moneda 2 4" xfId="1569"/>
    <cellStyle name="Moneda 2 4 2" xfId="1570"/>
    <cellStyle name="Moneda 2 4 2 2" xfId="1571"/>
    <cellStyle name="Moneda 2 4 2 3" xfId="1572"/>
    <cellStyle name="Moneda 2 4 2 4" xfId="1573"/>
    <cellStyle name="Moneda 2 4 2 5" xfId="1574"/>
    <cellStyle name="Moneda 2 4 3" xfId="1575"/>
    <cellStyle name="Moneda 2 4 3 2" xfId="1576"/>
    <cellStyle name="Moneda 2 4 3 2 2" xfId="1577"/>
    <cellStyle name="Moneda 2 4 3 3" xfId="1578"/>
    <cellStyle name="Moneda 2 4 4" xfId="1579"/>
    <cellStyle name="Moneda 2 4 5" xfId="1580"/>
    <cellStyle name="Moneda 2 4 6" xfId="1581"/>
    <cellStyle name="Moneda 2 4 7" xfId="1582"/>
    <cellStyle name="Moneda 2 4 8" xfId="1583"/>
    <cellStyle name="Moneda 2 5" xfId="1584"/>
    <cellStyle name="Moneda 2 5 2" xfId="1585"/>
    <cellStyle name="Moneda 2 5 2 2" xfId="1586"/>
    <cellStyle name="Moneda 2 5 2 3" xfId="1587"/>
    <cellStyle name="Moneda 2 5 2 4" xfId="1588"/>
    <cellStyle name="Moneda 2 5 2 5" xfId="1589"/>
    <cellStyle name="Moneda 2 5 3" xfId="1590"/>
    <cellStyle name="Moneda 2 5 4" xfId="1591"/>
    <cellStyle name="Moneda 2 5 5" xfId="1592"/>
    <cellStyle name="Moneda 2 5 6" xfId="1593"/>
    <cellStyle name="Moneda 2 5 7" xfId="1594"/>
    <cellStyle name="Moneda 2 6" xfId="1595"/>
    <cellStyle name="Moneda 2 6 2" xfId="1596"/>
    <cellStyle name="Moneda 2 6 2 2" xfId="1597"/>
    <cellStyle name="Moneda 2 6 2 3" xfId="1598"/>
    <cellStyle name="Moneda 2 6 2 4" xfId="1599"/>
    <cellStyle name="Moneda 2 6 2 5" xfId="1600"/>
    <cellStyle name="Moneda 2 6 2 6" xfId="1601"/>
    <cellStyle name="Moneda 2 6 3" xfId="1602"/>
    <cellStyle name="Moneda 2 6 4" xfId="1603"/>
    <cellStyle name="Moneda 2 6 5" xfId="1604"/>
    <cellStyle name="Moneda 2 6 6" xfId="1605"/>
    <cellStyle name="Moneda 2 6 7" xfId="1606"/>
    <cellStyle name="Moneda 2 7" xfId="1607"/>
    <cellStyle name="Moneda 2 8" xfId="1608"/>
    <cellStyle name="Moneda 2 8 2" xfId="1609"/>
    <cellStyle name="Moneda 2 8 3" xfId="1610"/>
    <cellStyle name="Moneda 2 8 4" xfId="1611"/>
    <cellStyle name="Moneda 2 8 5" xfId="1612"/>
    <cellStyle name="Moneda 2 8 6" xfId="1613"/>
    <cellStyle name="Moneda 2 9" xfId="1614"/>
    <cellStyle name="Moneda 3" xfId="1615"/>
    <cellStyle name="Moneda 3 2" xfId="1616"/>
    <cellStyle name="Moneda 3 2 10" xfId="1617"/>
    <cellStyle name="Moneda 3 2 11" xfId="1618"/>
    <cellStyle name="Moneda 3 2 2" xfId="1619"/>
    <cellStyle name="Moneda 3 2 2 2" xfId="1620"/>
    <cellStyle name="Moneda 3 2 2 2 2" xfId="1621"/>
    <cellStyle name="Moneda 3 2 2 2 3" xfId="1622"/>
    <cellStyle name="Moneda 3 2 2 2 4" xfId="1623"/>
    <cellStyle name="Moneda 3 2 2 2 5" xfId="1624"/>
    <cellStyle name="Moneda 3 2 2 3" xfId="1625"/>
    <cellStyle name="Moneda 3 2 2 3 2" xfId="1626"/>
    <cellStyle name="Moneda 3 2 2 3 3" xfId="1627"/>
    <cellStyle name="Moneda 3 2 2 3 4" xfId="1628"/>
    <cellStyle name="Moneda 3 2 2 3 5" xfId="1629"/>
    <cellStyle name="Moneda 3 2 2 4" xfId="1630"/>
    <cellStyle name="Moneda 3 2 2 5" xfId="1631"/>
    <cellStyle name="Moneda 3 2 2 6" xfId="1632"/>
    <cellStyle name="Moneda 3 2 2 7" xfId="1633"/>
    <cellStyle name="Moneda 3 2 3" xfId="1634"/>
    <cellStyle name="Moneda 3 2 3 2" xfId="1635"/>
    <cellStyle name="Moneda 3 2 3 3" xfId="1636"/>
    <cellStyle name="Moneda 3 2 3 4" xfId="1637"/>
    <cellStyle name="Moneda 3 2 3 5" xfId="1638"/>
    <cellStyle name="Moneda 3 2 3 5 2" xfId="1639"/>
    <cellStyle name="Moneda 3 2 4" xfId="1640"/>
    <cellStyle name="Moneda 3 2 4 2" xfId="1641"/>
    <cellStyle name="Moneda 3 2 4 3" xfId="1642"/>
    <cellStyle name="Moneda 3 2 4 4" xfId="1643"/>
    <cellStyle name="Moneda 3 2 4 5" xfId="1644"/>
    <cellStyle name="Moneda 3 2 5" xfId="1645"/>
    <cellStyle name="Moneda 3 2 5 2" xfId="1646"/>
    <cellStyle name="Moneda 3 2 5 3" xfId="1647"/>
    <cellStyle name="Moneda 3 2 5 4" xfId="1648"/>
    <cellStyle name="Moneda 3 2 5 5" xfId="1649"/>
    <cellStyle name="Moneda 3 2 6" xfId="1650"/>
    <cellStyle name="Moneda 3 2 7" xfId="1651"/>
    <cellStyle name="Moneda 3 2 8" xfId="1652"/>
    <cellStyle name="Moneda 3 2 9" xfId="1653"/>
    <cellStyle name="Moneda 3 2 9 2" xfId="1654"/>
    <cellStyle name="Moneda 3 3" xfId="1655"/>
    <cellStyle name="Moneda 3 3 2" xfId="1656"/>
    <cellStyle name="Moneda 3 3 3" xfId="1657"/>
    <cellStyle name="Moneda 3 4" xfId="1658"/>
    <cellStyle name="Moneda 3 5" xfId="1659"/>
    <cellStyle name="Moneda 3 6" xfId="1660"/>
    <cellStyle name="Moneda 3 7" xfId="1661"/>
    <cellStyle name="Moneda 3 8" xfId="1662"/>
    <cellStyle name="Moneda 3 9" xfId="1663"/>
    <cellStyle name="Moneda 4" xfId="1664"/>
    <cellStyle name="Moneda 4 10" xfId="1665"/>
    <cellStyle name="Moneda 4 11" xfId="1666"/>
    <cellStyle name="Moneda 4 12" xfId="1667"/>
    <cellStyle name="Moneda 4 2" xfId="1668"/>
    <cellStyle name="Moneda 4 2 2" xfId="1669"/>
    <cellStyle name="Moneda 4 2 2 2" xfId="1670"/>
    <cellStyle name="Moneda 4 2 2 3" xfId="1671"/>
    <cellStyle name="Moneda 4 2 2 4" xfId="1672"/>
    <cellStyle name="Moneda 4 2 2 5" xfId="1673"/>
    <cellStyle name="Moneda 4 2 3" xfId="1674"/>
    <cellStyle name="Moneda 4 2 3 2" xfId="1675"/>
    <cellStyle name="Moneda 4 2 3 3" xfId="1676"/>
    <cellStyle name="Moneda 4 2 3 4" xfId="1677"/>
    <cellStyle name="Moneda 4 2 3 5" xfId="1678"/>
    <cellStyle name="Moneda 4 2 4" xfId="1679"/>
    <cellStyle name="Moneda 4 2 4 2" xfId="1680"/>
    <cellStyle name="Moneda 4 2 4 3" xfId="1681"/>
    <cellStyle name="Moneda 4 2 5" xfId="1682"/>
    <cellStyle name="Moneda 4 2 6" xfId="1683"/>
    <cellStyle name="Moneda 4 2 7" xfId="1684"/>
    <cellStyle name="Moneda 4 3" xfId="1685"/>
    <cellStyle name="Moneda 4 3 2" xfId="1686"/>
    <cellStyle name="Moneda 4 3 3" xfId="1687"/>
    <cellStyle name="Moneda 4 3 4" xfId="1688"/>
    <cellStyle name="Moneda 4 3 5" xfId="1689"/>
    <cellStyle name="Moneda 4 4" xfId="1690"/>
    <cellStyle name="Moneda 4 4 2" xfId="1691"/>
    <cellStyle name="Moneda 4 4 3" xfId="1692"/>
    <cellStyle name="Moneda 4 4 4" xfId="1693"/>
    <cellStyle name="Moneda 4 4 5" xfId="1694"/>
    <cellStyle name="Moneda 4 5" xfId="1695"/>
    <cellStyle name="Moneda 4 5 2" xfId="1696"/>
    <cellStyle name="Moneda 4 5 3" xfId="1697"/>
    <cellStyle name="Moneda 4 5 4" xfId="1698"/>
    <cellStyle name="Moneda 4 5 5" xfId="1699"/>
    <cellStyle name="Moneda 4 6" xfId="1700"/>
    <cellStyle name="Moneda 4 6 2" xfId="1701"/>
    <cellStyle name="Moneda 4 6 3" xfId="1702"/>
    <cellStyle name="Moneda 4 6 4" xfId="1703"/>
    <cellStyle name="Moneda 4 6 5" xfId="1704"/>
    <cellStyle name="Moneda 4 7" xfId="1705"/>
    <cellStyle name="Moneda 4 8" xfId="1706"/>
    <cellStyle name="Moneda 4 9" xfId="1707"/>
    <cellStyle name="Moneda 5" xfId="1708"/>
    <cellStyle name="Moneda 5 10" xfId="1709"/>
    <cellStyle name="Moneda 5 10 2" xfId="1710"/>
    <cellStyle name="Moneda 5 2" xfId="1711"/>
    <cellStyle name="Moneda 5 2 2" xfId="1712"/>
    <cellStyle name="Moneda 5 2 3" xfId="1713"/>
    <cellStyle name="Moneda 5 2 4" xfId="1714"/>
    <cellStyle name="Moneda 5 2 5" xfId="1715"/>
    <cellStyle name="Moneda 5 2 5 2" xfId="1716"/>
    <cellStyle name="Moneda 5 3" xfId="1717"/>
    <cellStyle name="Moneda 5 3 2" xfId="1718"/>
    <cellStyle name="Moneda 5 3 3" xfId="1719"/>
    <cellStyle name="Moneda 5 3 4" xfId="1720"/>
    <cellStyle name="Moneda 5 3 5" xfId="1721"/>
    <cellStyle name="Moneda 5 4" xfId="1722"/>
    <cellStyle name="Moneda 5 5" xfId="1723"/>
    <cellStyle name="Moneda 5 5 2" xfId="1724"/>
    <cellStyle name="Moneda 5 6" xfId="1725"/>
    <cellStyle name="Moneda 5 7" xfId="1726"/>
    <cellStyle name="Moneda 5 8" xfId="1727"/>
    <cellStyle name="Moneda 5 9" xfId="1728"/>
    <cellStyle name="Moneda 5 9 2" xfId="1729"/>
    <cellStyle name="Moneda 6" xfId="1730"/>
    <cellStyle name="Moneda 6 2" xfId="1731"/>
    <cellStyle name="Moneda 6 2 2" xfId="1732"/>
    <cellStyle name="Moneda 6 2 3" xfId="1733"/>
    <cellStyle name="Moneda 6 2 4" xfId="1734"/>
    <cellStyle name="Moneda 6 2 5" xfId="1735"/>
    <cellStyle name="Moneda 6 2 5 2" xfId="1736"/>
    <cellStyle name="Moneda 6 3" xfId="1737"/>
    <cellStyle name="Moneda 6 3 2" xfId="1738"/>
    <cellStyle name="Moneda 6 3 3" xfId="1739"/>
    <cellStyle name="Moneda 6 3 4" xfId="1740"/>
    <cellStyle name="Moneda 6 3 5" xfId="1741"/>
    <cellStyle name="Moneda 6 4" xfId="1742"/>
    <cellStyle name="Moneda 6 4 2" xfId="1743"/>
    <cellStyle name="Moneda 6 4 3" xfId="1744"/>
    <cellStyle name="Moneda 6 5" xfId="1745"/>
    <cellStyle name="Moneda 6 6" xfId="1746"/>
    <cellStyle name="Moneda 6 7" xfId="1747"/>
    <cellStyle name="Moneda 6 8" xfId="1748"/>
    <cellStyle name="Moneda 6 8 2" xfId="1749"/>
    <cellStyle name="Moneda 6 9" xfId="1750"/>
    <cellStyle name="Moneda 7" xfId="1751"/>
    <cellStyle name="Moneda 7 2" xfId="1752"/>
    <cellStyle name="Moneda 7 2 2" xfId="1753"/>
    <cellStyle name="Moneda 7 2 3" xfId="1754"/>
    <cellStyle name="Moneda 7 2 4" xfId="1755"/>
    <cellStyle name="Moneda 7 2 5" xfId="1756"/>
    <cellStyle name="Moneda 7 3" xfId="1757"/>
    <cellStyle name="Moneda 7 4" xfId="1758"/>
    <cellStyle name="Moneda 7 5" xfId="1759"/>
    <cellStyle name="Moneda 7 6" xfId="1760"/>
    <cellStyle name="Moneda 7 7" xfId="1761"/>
    <cellStyle name="Moneda 8" xfId="1762"/>
    <cellStyle name="Moneda 8 2" xfId="1763"/>
    <cellStyle name="Moneda 8 2 2" xfId="1764"/>
    <cellStyle name="Moneda 8 2 3" xfId="1765"/>
    <cellStyle name="Moneda 8 2 4" xfId="1766"/>
    <cellStyle name="Moneda 8 2 5" xfId="1767"/>
    <cellStyle name="Moneda 8 3" xfId="1768"/>
    <cellStyle name="Moneda 8 4" xfId="1769"/>
    <cellStyle name="Moneda 8 5" xfId="1770"/>
    <cellStyle name="Moneda 8 6" xfId="1771"/>
    <cellStyle name="Moneda 9" xfId="1772"/>
    <cellStyle name="Moneda 9 2" xfId="1773"/>
    <cellStyle name="Moneda 9 3" xfId="1774"/>
    <cellStyle name="Moneda 9 4" xfId="1775"/>
    <cellStyle name="Moneda 9 5" xfId="1776"/>
    <cellStyle name="Neutral 2" xfId="1777"/>
    <cellStyle name="Neutral 2 2" xfId="1778"/>
    <cellStyle name="Neutral 2 3" xfId="1779"/>
    <cellStyle name="Neutral 2 4" xfId="1780"/>
    <cellStyle name="Neutral 2 5" xfId="1781"/>
    <cellStyle name="Neutral 3" xfId="1782"/>
    <cellStyle name="Neutral 4" xfId="1783"/>
    <cellStyle name="Normal" xfId="0" builtinId="0"/>
    <cellStyle name="Normal 10" xfId="1784"/>
    <cellStyle name="Normal 10 2" xfId="10"/>
    <cellStyle name="Normal 10 3" xfId="1785"/>
    <cellStyle name="Normal 11" xfId="1786"/>
    <cellStyle name="Normal 12" xfId="1787"/>
    <cellStyle name="Normal 13" xfId="1788"/>
    <cellStyle name="Normal 13 2" xfId="1789"/>
    <cellStyle name="Normal 14" xfId="4"/>
    <cellStyle name="Normal 14 2" xfId="1790"/>
    <cellStyle name="Normal 15" xfId="1791"/>
    <cellStyle name="Normal 16" xfId="1792"/>
    <cellStyle name="Normal 17" xfId="1793"/>
    <cellStyle name="Normal 2" xfId="1794"/>
    <cellStyle name="Normal 2 10" xfId="1795"/>
    <cellStyle name="Normal 2 2" xfId="1796"/>
    <cellStyle name="Normal 2 2 2" xfId="9"/>
    <cellStyle name="Normal 2 2 3" xfId="1797"/>
    <cellStyle name="Normal 2 2 4" xfId="1798"/>
    <cellStyle name="Normal 2 2 5" xfId="1799"/>
    <cellStyle name="Normal 2 2 6" xfId="1800"/>
    <cellStyle name="Normal 2 3" xfId="1801"/>
    <cellStyle name="Normal 2 3 2" xfId="1802"/>
    <cellStyle name="Normal 2 3 3" xfId="1803"/>
    <cellStyle name="Normal 2 3 4" xfId="1804"/>
    <cellStyle name="Normal 2 3 5" xfId="1805"/>
    <cellStyle name="Normal 2 3 6" xfId="1806"/>
    <cellStyle name="Normal 2 4" xfId="1807"/>
    <cellStyle name="Normal 2 4 2" xfId="1808"/>
    <cellStyle name="Normal 2 4 3" xfId="1809"/>
    <cellStyle name="Normal 2 4 4" xfId="1810"/>
    <cellStyle name="Normal 2 4 5" xfId="1811"/>
    <cellStyle name="Normal 2 5" xfId="1812"/>
    <cellStyle name="Normal 2 5 2" xfId="1813"/>
    <cellStyle name="Normal 2 5 3" xfId="1814"/>
    <cellStyle name="Normal 2 5 4" xfId="1815"/>
    <cellStyle name="Normal 2 5 5" xfId="1816"/>
    <cellStyle name="Normal 2 5 6" xfId="1817"/>
    <cellStyle name="Normal 2 6" xfId="1818"/>
    <cellStyle name="Normal 2 7" xfId="1819"/>
    <cellStyle name="Normal 2 8" xfId="1820"/>
    <cellStyle name="Normal 2 9" xfId="1821"/>
    <cellStyle name="Normal 3" xfId="1822"/>
    <cellStyle name="Normal 3 2" xfId="1823"/>
    <cellStyle name="Normal 3 2 2" xfId="1824"/>
    <cellStyle name="Normal 3 2 3" xfId="1825"/>
    <cellStyle name="Normal 3 2 4" xfId="1826"/>
    <cellStyle name="Normal 3 2 5" xfId="1827"/>
    <cellStyle name="Normal 3 2 5 2" xfId="1828"/>
    <cellStyle name="Normal 3 2 5 3" xfId="1829"/>
    <cellStyle name="Normal 3 2 6" xfId="1830"/>
    <cellStyle name="Normal 3 2 7" xfId="1831"/>
    <cellStyle name="Normal 3 2 7 2" xfId="1832"/>
    <cellStyle name="Normal 3 2 8" xfId="1833"/>
    <cellStyle name="Normal 3 2 8 2" xfId="1834"/>
    <cellStyle name="Normal 3 3" xfId="1835"/>
    <cellStyle name="Normal 3 3 2" xfId="1836"/>
    <cellStyle name="Normal 3 3 3" xfId="1837"/>
    <cellStyle name="Normal 3 3 4" xfId="1838"/>
    <cellStyle name="Normal 3 3 5" xfId="1839"/>
    <cellStyle name="Normal 3 4" xfId="1840"/>
    <cellStyle name="Normal 3 5" xfId="1841"/>
    <cellStyle name="Normal 3 6" xfId="1842"/>
    <cellStyle name="Normal 3 7" xfId="1843"/>
    <cellStyle name="Normal 4" xfId="1844"/>
    <cellStyle name="Normal 4 2" xfId="1845"/>
    <cellStyle name="Normal 4 2 2" xfId="1846"/>
    <cellStyle name="Normal 4 2 2 2" xfId="1847"/>
    <cellStyle name="Normal 4 2 2 2 2" xfId="1848"/>
    <cellStyle name="Normal 4 2 2 2 2 2" xfId="1849"/>
    <cellStyle name="Normal 4 2 2 2 3" xfId="1850"/>
    <cellStyle name="Normal 4 2 2 2 3 2" xfId="1851"/>
    <cellStyle name="Normal 4 2 2 2 4" xfId="1852"/>
    <cellStyle name="Normal 4 2 2 2 4 2" xfId="1853"/>
    <cellStyle name="Normal 4 2 2 2 5" xfId="1854"/>
    <cellStyle name="Normal 4 2 2 2 5 2" xfId="1855"/>
    <cellStyle name="Normal 4 2 2 2 6" xfId="1856"/>
    <cellStyle name="Normal 4 2 2 3" xfId="1857"/>
    <cellStyle name="Normal 4 2 2 4" xfId="1858"/>
    <cellStyle name="Normal 4 2 2 4 2" xfId="1859"/>
    <cellStyle name="Normal 4 2 2 5" xfId="1860"/>
    <cellStyle name="Normal 4 2 2 5 2" xfId="1861"/>
    <cellStyle name="Normal 4 2 2 6" xfId="1862"/>
    <cellStyle name="Normal 4 2 2 6 2" xfId="1863"/>
    <cellStyle name="Normal 4 2 2 7" xfId="1864"/>
    <cellStyle name="Normal 4 2 2 7 2" xfId="1865"/>
    <cellStyle name="Normal 4 2 2 8" xfId="1866"/>
    <cellStyle name="Normal 4 2 3" xfId="1867"/>
    <cellStyle name="Normal 4 2 3 2" xfId="1868"/>
    <cellStyle name="Normal 4 3" xfId="1869"/>
    <cellStyle name="Normal 4 3 2" xfId="1870"/>
    <cellStyle name="Normal 4 3 2 2" xfId="1871"/>
    <cellStyle name="Normal 4 3 2 2 2" xfId="1872"/>
    <cellStyle name="Normal 4 3 3" xfId="1873"/>
    <cellStyle name="Normal 4 3 3 2" xfId="1874"/>
    <cellStyle name="Normal 4 3 3 2 2" xfId="1875"/>
    <cellStyle name="Normal 4 3 3 2 2 2" xfId="1876"/>
    <cellStyle name="Normal 4 3 3 2 3" xfId="1877"/>
    <cellStyle name="Normal 4 3 3 2 3 2" xfId="1878"/>
    <cellStyle name="Normal 4 3 3 2 4" xfId="1879"/>
    <cellStyle name="Normal 4 3 3 2 4 2" xfId="1880"/>
    <cellStyle name="Normal 4 3 3 2 5" xfId="1881"/>
    <cellStyle name="Normal 4 3 3 2 5 2" xfId="1882"/>
    <cellStyle name="Normal 4 3 3 2 6" xfId="1883"/>
    <cellStyle name="Normal 4 3 3 3" xfId="1884"/>
    <cellStyle name="Normal 4 3 3 3 2" xfId="1885"/>
    <cellStyle name="Normal 4 3 3 3 2 2" xfId="1886"/>
    <cellStyle name="Normal 4 3 3 3 3" xfId="1887"/>
    <cellStyle name="Normal 4 3 3 4" xfId="1888"/>
    <cellStyle name="Normal 4 3 3 4 2" xfId="1889"/>
    <cellStyle name="Normal 4 3 3 5" xfId="1890"/>
    <cellStyle name="Normal 4 3 3 5 2" xfId="1891"/>
    <cellStyle name="Normal 4 3 3 6" xfId="1892"/>
    <cellStyle name="Normal 4 3 3 6 2" xfId="1893"/>
    <cellStyle name="Normal 4 3 3 7" xfId="1894"/>
    <cellStyle name="Normal 4 3 3 7 2" xfId="1895"/>
    <cellStyle name="Normal 4 3 3 8" xfId="1896"/>
    <cellStyle name="Normal 4 3 3 8 2" xfId="1897"/>
    <cellStyle name="Normal 4 3 3 9" xfId="1898"/>
    <cellStyle name="Normal 4 4" xfId="1899"/>
    <cellStyle name="Normal 4 5" xfId="1900"/>
    <cellStyle name="Normal 4 6" xfId="1901"/>
    <cellStyle name="Normal 4 6 2" xfId="1902"/>
    <cellStyle name="Normal 4 6 2 2" xfId="1903"/>
    <cellStyle name="Normal 4 6 2 2 2" xfId="1904"/>
    <cellStyle name="Normal 4 6 2 3" xfId="1905"/>
    <cellStyle name="Normal 4 6 2 3 2" xfId="1906"/>
    <cellStyle name="Normal 4 6 2 4" xfId="1907"/>
    <cellStyle name="Normal 4 6 2 4 2" xfId="1908"/>
    <cellStyle name="Normal 4 6 2 5" xfId="1909"/>
    <cellStyle name="Normal 4 6 2 5 2" xfId="1910"/>
    <cellStyle name="Normal 4 6 2 6" xfId="1911"/>
    <cellStyle name="Normal 4 6 3" xfId="1912"/>
    <cellStyle name="Normal 4 6 3 2" xfId="1913"/>
    <cellStyle name="Normal 4 6 4" xfId="1914"/>
    <cellStyle name="Normal 4 6 4 2" xfId="1915"/>
    <cellStyle name="Normal 4 6 5" xfId="1916"/>
    <cellStyle name="Normal 4 6 5 2" xfId="1917"/>
    <cellStyle name="Normal 4 6 6" xfId="1918"/>
    <cellStyle name="Normal 4 6 6 2" xfId="1919"/>
    <cellStyle name="Normal 4 6 7" xfId="1920"/>
    <cellStyle name="Normal 4 7" xfId="1921"/>
    <cellStyle name="Normal 4 8" xfId="1922"/>
    <cellStyle name="Normal 4 8 2" xfId="1923"/>
    <cellStyle name="Normal 5" xfId="1924"/>
    <cellStyle name="Normal 5 2" xfId="1925"/>
    <cellStyle name="Normal 5 2 2" xfId="1926"/>
    <cellStyle name="Normal 5 2 3" xfId="1927"/>
    <cellStyle name="Normal 5 2 4" xfId="1928"/>
    <cellStyle name="Normal 5 2 5" xfId="1929"/>
    <cellStyle name="Normal 5 2 5 2" xfId="1930"/>
    <cellStyle name="Normal 5 2 6" xfId="1931"/>
    <cellStyle name="Normal 5 3" xfId="1932"/>
    <cellStyle name="Normal 5 4" xfId="1933"/>
    <cellStyle name="Normal 5 4 2" xfId="1934"/>
    <cellStyle name="Normal 5 4 3" xfId="1935"/>
    <cellStyle name="Normal 5 5" xfId="1936"/>
    <cellStyle name="Normal 5 6" xfId="1937"/>
    <cellStyle name="Normal 5 7" xfId="1938"/>
    <cellStyle name="Normal 5 8" xfId="1939"/>
    <cellStyle name="Normal 5 8 2" xfId="1940"/>
    <cellStyle name="Normal 5 9" xfId="1941"/>
    <cellStyle name="Normal 5 9 2" xfId="1942"/>
    <cellStyle name="Normal 6" xfId="1943"/>
    <cellStyle name="Normal 6 10" xfId="1944"/>
    <cellStyle name="Normal 6 10 2" xfId="1945"/>
    <cellStyle name="Normal 6 10 2 2" xfId="1946"/>
    <cellStyle name="Normal 6 10 3" xfId="1947"/>
    <cellStyle name="Normal 6 10 3 2" xfId="1948"/>
    <cellStyle name="Normal 6 10 4" xfId="1949"/>
    <cellStyle name="Normal 6 10 4 2" xfId="1950"/>
    <cellStyle name="Normal 6 10 5" xfId="1951"/>
    <cellStyle name="Normal 6 10 5 2" xfId="1952"/>
    <cellStyle name="Normal 6 10 6" xfId="1953"/>
    <cellStyle name="Normal 6 11" xfId="1954"/>
    <cellStyle name="Normal 6 11 2" xfId="1955"/>
    <cellStyle name="Normal 6 11 2 2" xfId="1956"/>
    <cellStyle name="Normal 6 11 3" xfId="1957"/>
    <cellStyle name="Normal 6 11 3 2" xfId="1958"/>
    <cellStyle name="Normal 6 11 4" xfId="1959"/>
    <cellStyle name="Normal 6 12" xfId="1960"/>
    <cellStyle name="Normal 6 12 2" xfId="1961"/>
    <cellStyle name="Normal 6 13" xfId="1962"/>
    <cellStyle name="Normal 6 13 2" xfId="1963"/>
    <cellStyle name="Normal 6 14" xfId="1964"/>
    <cellStyle name="Normal 6 14 2" xfId="1965"/>
    <cellStyle name="Normal 6 15" xfId="1966"/>
    <cellStyle name="Normal 6 15 2" xfId="1967"/>
    <cellStyle name="Normal 6 16" xfId="1968"/>
    <cellStyle name="Normal 6 16 2" xfId="1969"/>
    <cellStyle name="Normal 6 17" xfId="1970"/>
    <cellStyle name="Normal 6 17 2" xfId="1971"/>
    <cellStyle name="Normal 6 18" xfId="1972"/>
    <cellStyle name="Normal 6 2" xfId="1973"/>
    <cellStyle name="Normal 6 2 2" xfId="1974"/>
    <cellStyle name="Normal 6 2 2 2" xfId="1975"/>
    <cellStyle name="Normal 6 2 2 2 2" xfId="1976"/>
    <cellStyle name="Normal 6 2 2 2 2 2" xfId="1977"/>
    <cellStyle name="Normal 6 2 2 2 3" xfId="1978"/>
    <cellStyle name="Normal 6 2 2 2 3 2" xfId="1979"/>
    <cellStyle name="Normal 6 2 2 2 4" xfId="1980"/>
    <cellStyle name="Normal 6 2 2 2 4 2" xfId="1981"/>
    <cellStyle name="Normal 6 2 2 2 5" xfId="1982"/>
    <cellStyle name="Normal 6 2 2 2 5 2" xfId="1983"/>
    <cellStyle name="Normal 6 2 2 2 6" xfId="1984"/>
    <cellStyle name="Normal 6 2 2 3" xfId="1985"/>
    <cellStyle name="Normal 6 2 2 3 2" xfId="1986"/>
    <cellStyle name="Normal 6 2 2 3 2 2" xfId="1987"/>
    <cellStyle name="Normal 6 2 2 3 3" xfId="1988"/>
    <cellStyle name="Normal 6 2 2 4" xfId="1989"/>
    <cellStyle name="Normal 6 2 2 4 2" xfId="1990"/>
    <cellStyle name="Normal 6 2 2 5" xfId="1991"/>
    <cellStyle name="Normal 6 2 2 5 2" xfId="1992"/>
    <cellStyle name="Normal 6 2 2 6" xfId="1993"/>
    <cellStyle name="Normal 6 2 2 6 2" xfId="1994"/>
    <cellStyle name="Normal 6 2 2 7" xfId="1995"/>
    <cellStyle name="Normal 6 2 2 7 2" xfId="1996"/>
    <cellStyle name="Normal 6 2 2 8" xfId="1997"/>
    <cellStyle name="Normal 6 2 2 8 2" xfId="1998"/>
    <cellStyle name="Normal 6 2 2 9" xfId="1999"/>
    <cellStyle name="Normal 6 2 3" xfId="2000"/>
    <cellStyle name="Normal 6 2 4" xfId="2001"/>
    <cellStyle name="Normal 6 2 4 2" xfId="2002"/>
    <cellStyle name="Normal 6 2 5" xfId="2003"/>
    <cellStyle name="Normal 6 2 5 2" xfId="2004"/>
    <cellStyle name="Normal 6 2 6" xfId="2005"/>
    <cellStyle name="Normal 6 2 6 2" xfId="2006"/>
    <cellStyle name="Normal 6 3" xfId="2007"/>
    <cellStyle name="Normal 6 3 10" xfId="2008"/>
    <cellStyle name="Normal 6 3 10 2" xfId="2009"/>
    <cellStyle name="Normal 6 3 11" xfId="2010"/>
    <cellStyle name="Normal 6 3 11 2" xfId="2011"/>
    <cellStyle name="Normal 6 3 12" xfId="2012"/>
    <cellStyle name="Normal 6 3 2" xfId="2013"/>
    <cellStyle name="Normal 6 3 2 2" xfId="2014"/>
    <cellStyle name="Normal 6 3 2 2 2" xfId="2015"/>
    <cellStyle name="Normal 6 3 2 2 2 2" xfId="2016"/>
    <cellStyle name="Normal 6 3 2 2 3" xfId="2017"/>
    <cellStyle name="Normal 6 3 2 2 3 2" xfId="2018"/>
    <cellStyle name="Normal 6 3 2 2 4" xfId="2019"/>
    <cellStyle name="Normal 6 3 2 2 4 2" xfId="2020"/>
    <cellStyle name="Normal 6 3 2 2 5" xfId="2021"/>
    <cellStyle name="Normal 6 3 2 2 5 2" xfId="2022"/>
    <cellStyle name="Normal 6 3 2 2 6" xfId="2023"/>
    <cellStyle name="Normal 6 3 2 3" xfId="2024"/>
    <cellStyle name="Normal 6 3 2 3 2" xfId="2025"/>
    <cellStyle name="Normal 6 3 2 3 2 2" xfId="2026"/>
    <cellStyle name="Normal 6 3 2 3 3" xfId="2027"/>
    <cellStyle name="Normal 6 3 2 4" xfId="2028"/>
    <cellStyle name="Normal 6 3 2 4 2" xfId="2029"/>
    <cellStyle name="Normal 6 3 2 5" xfId="2030"/>
    <cellStyle name="Normal 6 3 2 5 2" xfId="2031"/>
    <cellStyle name="Normal 6 3 2 6" xfId="2032"/>
    <cellStyle name="Normal 6 3 2 6 2" xfId="2033"/>
    <cellStyle name="Normal 6 3 2 7" xfId="2034"/>
    <cellStyle name="Normal 6 3 2 7 2" xfId="2035"/>
    <cellStyle name="Normal 6 3 2 8" xfId="2036"/>
    <cellStyle name="Normal 6 3 2 8 2" xfId="2037"/>
    <cellStyle name="Normal 6 3 2 9" xfId="2038"/>
    <cellStyle name="Normal 6 3 3" xfId="2039"/>
    <cellStyle name="Normal 6 3 3 2" xfId="2040"/>
    <cellStyle name="Normal 6 3 3 2 2" xfId="2041"/>
    <cellStyle name="Normal 6 3 3 3" xfId="2042"/>
    <cellStyle name="Normal 6 3 3 3 2" xfId="2043"/>
    <cellStyle name="Normal 6 3 3 4" xfId="2044"/>
    <cellStyle name="Normal 6 3 3 4 2" xfId="2045"/>
    <cellStyle name="Normal 6 3 3 5" xfId="2046"/>
    <cellStyle name="Normal 6 3 3 5 2" xfId="2047"/>
    <cellStyle name="Normal 6 3 3 6" xfId="2048"/>
    <cellStyle name="Normal 6 3 4" xfId="2049"/>
    <cellStyle name="Normal 6 3 4 2" xfId="2050"/>
    <cellStyle name="Normal 6 3 4 2 2" xfId="2051"/>
    <cellStyle name="Normal 6 3 4 3" xfId="2052"/>
    <cellStyle name="Normal 6 3 4 3 2" xfId="2053"/>
    <cellStyle name="Normal 6 3 4 4" xfId="2054"/>
    <cellStyle name="Normal 6 3 4 4 2" xfId="2055"/>
    <cellStyle name="Normal 6 3 4 5" xfId="2056"/>
    <cellStyle name="Normal 6 3 4 5 2" xfId="2057"/>
    <cellStyle name="Normal 6 3 4 6" xfId="2058"/>
    <cellStyle name="Normal 6 3 5" xfId="2059"/>
    <cellStyle name="Normal 6 3 5 2" xfId="2060"/>
    <cellStyle name="Normal 6 3 5 2 2" xfId="2061"/>
    <cellStyle name="Normal 6 3 5 3" xfId="2062"/>
    <cellStyle name="Normal 6 3 5 3 2" xfId="2063"/>
    <cellStyle name="Normal 6 3 5 4" xfId="2064"/>
    <cellStyle name="Normal 6 3 5 4 2" xfId="2065"/>
    <cellStyle name="Normal 6 3 5 5" xfId="2066"/>
    <cellStyle name="Normal 6 3 6" xfId="2067"/>
    <cellStyle name="Normal 6 3 6 2" xfId="2068"/>
    <cellStyle name="Normal 6 3 6 2 2" xfId="2069"/>
    <cellStyle name="Normal 6 3 6 3" xfId="2070"/>
    <cellStyle name="Normal 6 3 7" xfId="2071"/>
    <cellStyle name="Normal 6 3 7 2" xfId="2072"/>
    <cellStyle name="Normal 6 3 8" xfId="2073"/>
    <cellStyle name="Normal 6 3 8 2" xfId="2074"/>
    <cellStyle name="Normal 6 3 9" xfId="2075"/>
    <cellStyle name="Normal 6 3 9 2" xfId="2076"/>
    <cellStyle name="Normal 6 4" xfId="2077"/>
    <cellStyle name="Normal 6 4 10" xfId="2078"/>
    <cellStyle name="Normal 6 4 2" xfId="2079"/>
    <cellStyle name="Normal 6 4 3" xfId="2080"/>
    <cellStyle name="Normal 6 4 3 2" xfId="2081"/>
    <cellStyle name="Normal 6 4 3 2 2" xfId="2082"/>
    <cellStyle name="Normal 6 4 3 3" xfId="2083"/>
    <cellStyle name="Normal 6 4 3 3 2" xfId="2084"/>
    <cellStyle name="Normal 6 4 3 4" xfId="2085"/>
    <cellStyle name="Normal 6 4 3 4 2" xfId="2086"/>
    <cellStyle name="Normal 6 4 3 5" xfId="2087"/>
    <cellStyle name="Normal 6 4 3 5 2" xfId="2088"/>
    <cellStyle name="Normal 6 4 3 6" xfId="2089"/>
    <cellStyle name="Normal 6 4 4" xfId="2090"/>
    <cellStyle name="Normal 6 4 4 2" xfId="2091"/>
    <cellStyle name="Normal 6 4 4 2 2" xfId="2092"/>
    <cellStyle name="Normal 6 4 4 3" xfId="2093"/>
    <cellStyle name="Normal 6 4 5" xfId="2094"/>
    <cellStyle name="Normal 6 4 5 2" xfId="2095"/>
    <cellStyle name="Normal 6 4 6" xfId="2096"/>
    <cellStyle name="Normal 6 4 6 2" xfId="2097"/>
    <cellStyle name="Normal 6 4 7" xfId="2098"/>
    <cellStyle name="Normal 6 4 7 2" xfId="2099"/>
    <cellStyle name="Normal 6 4 8" xfId="2100"/>
    <cellStyle name="Normal 6 4 8 2" xfId="2101"/>
    <cellStyle name="Normal 6 4 9" xfId="2102"/>
    <cellStyle name="Normal 6 4 9 2" xfId="2103"/>
    <cellStyle name="Normal 6 5" xfId="2104"/>
    <cellStyle name="Normal 6 5 2" xfId="2105"/>
    <cellStyle name="Normal 6 5 2 2" xfId="2106"/>
    <cellStyle name="Normal 6 5 2 2 2" xfId="2107"/>
    <cellStyle name="Normal 6 5 2 3" xfId="2108"/>
    <cellStyle name="Normal 6 5 2 3 2" xfId="2109"/>
    <cellStyle name="Normal 6 5 2 4" xfId="2110"/>
    <cellStyle name="Normal 6 5 2 4 2" xfId="2111"/>
    <cellStyle name="Normal 6 5 2 5" xfId="2112"/>
    <cellStyle name="Normal 6 5 2 5 2" xfId="2113"/>
    <cellStyle name="Normal 6 5 2 6" xfId="2114"/>
    <cellStyle name="Normal 6 5 3" xfId="2115"/>
    <cellStyle name="Normal 6 5 3 2" xfId="2116"/>
    <cellStyle name="Normal 6 5 3 2 2" xfId="2117"/>
    <cellStyle name="Normal 6 5 3 3" xfId="2118"/>
    <cellStyle name="Normal 6 5 4" xfId="2119"/>
    <cellStyle name="Normal 6 5 4 2" xfId="2120"/>
    <cellStyle name="Normal 6 5 5" xfId="2121"/>
    <cellStyle name="Normal 6 5 5 2" xfId="2122"/>
    <cellStyle name="Normal 6 5 6" xfId="2123"/>
    <cellStyle name="Normal 6 5 6 2" xfId="2124"/>
    <cellStyle name="Normal 6 5 7" xfId="2125"/>
    <cellStyle name="Normal 6 5 7 2" xfId="2126"/>
    <cellStyle name="Normal 6 5 8" xfId="2127"/>
    <cellStyle name="Normal 6 5 8 2" xfId="2128"/>
    <cellStyle name="Normal 6 5 9" xfId="2129"/>
    <cellStyle name="Normal 6 6" xfId="2130"/>
    <cellStyle name="Normal 6 7" xfId="2131"/>
    <cellStyle name="Normal 6 7 2" xfId="2132"/>
    <cellStyle name="Normal 6 7 2 2" xfId="2133"/>
    <cellStyle name="Normal 6 7 3" xfId="2134"/>
    <cellStyle name="Normal 6 7 3 2" xfId="2135"/>
    <cellStyle name="Normal 6 7 4" xfId="2136"/>
    <cellStyle name="Normal 6 7 4 2" xfId="2137"/>
    <cellStyle name="Normal 6 7 5" xfId="2138"/>
    <cellStyle name="Normal 6 7 5 2" xfId="2139"/>
    <cellStyle name="Normal 6 7 6" xfId="2140"/>
    <cellStyle name="Normal 6 8" xfId="2141"/>
    <cellStyle name="Normal 6 8 2" xfId="2142"/>
    <cellStyle name="Normal 6 8 2 2" xfId="2143"/>
    <cellStyle name="Normal 6 8 3" xfId="2144"/>
    <cellStyle name="Normal 6 8 3 2" xfId="2145"/>
    <cellStyle name="Normal 6 8 4" xfId="2146"/>
    <cellStyle name="Normal 6 8 4 2" xfId="2147"/>
    <cellStyle name="Normal 6 8 5" xfId="2148"/>
    <cellStyle name="Normal 6 8 5 2" xfId="2149"/>
    <cellStyle name="Normal 6 8 6" xfId="2150"/>
    <cellStyle name="Normal 6 9" xfId="2151"/>
    <cellStyle name="Normal 7" xfId="2152"/>
    <cellStyle name="Normal 7 10" xfId="2153"/>
    <cellStyle name="Normal 7 10 2" xfId="2154"/>
    <cellStyle name="Normal 7 10 2 2" xfId="2155"/>
    <cellStyle name="Normal 7 10 3" xfId="2156"/>
    <cellStyle name="Normal 7 10 3 2" xfId="2157"/>
    <cellStyle name="Normal 7 10 4" xfId="2158"/>
    <cellStyle name="Normal 7 10 4 2" xfId="2159"/>
    <cellStyle name="Normal 7 10 5" xfId="2160"/>
    <cellStyle name="Normal 7 10 5 2" xfId="2161"/>
    <cellStyle name="Normal 7 10 6" xfId="2162"/>
    <cellStyle name="Normal 7 11" xfId="2163"/>
    <cellStyle name="Normal 7 12" xfId="2164"/>
    <cellStyle name="Normal 7 12 2" xfId="2165"/>
    <cellStyle name="Normal 7 12 2 2" xfId="2166"/>
    <cellStyle name="Normal 7 12 3" xfId="2167"/>
    <cellStyle name="Normal 7 12 3 2" xfId="2168"/>
    <cellStyle name="Normal 7 12 4" xfId="2169"/>
    <cellStyle name="Normal 7 12 4 2" xfId="2170"/>
    <cellStyle name="Normal 7 12 5" xfId="2171"/>
    <cellStyle name="Normal 7 12 5 2" xfId="2172"/>
    <cellStyle name="Normal 7 12 6" xfId="2173"/>
    <cellStyle name="Normal 7 13" xfId="2174"/>
    <cellStyle name="Normal 7 13 2" xfId="2175"/>
    <cellStyle name="Normal 7 13 2 2" xfId="2176"/>
    <cellStyle name="Normal 7 13 3" xfId="2177"/>
    <cellStyle name="Normal 7 13 3 2" xfId="2178"/>
    <cellStyle name="Normal 7 13 4" xfId="2179"/>
    <cellStyle name="Normal 7 14" xfId="2180"/>
    <cellStyle name="Normal 7 14 2" xfId="2181"/>
    <cellStyle name="Normal 7 14 2 2" xfId="2182"/>
    <cellStyle name="Normal 7 15" xfId="2183"/>
    <cellStyle name="Normal 7 15 2" xfId="2184"/>
    <cellStyle name="Normal 7 16" xfId="2185"/>
    <cellStyle name="Normal 7 16 2" xfId="2186"/>
    <cellStyle name="Normal 7 17" xfId="2187"/>
    <cellStyle name="Normal 7 17 2" xfId="2188"/>
    <cellStyle name="Normal 7 18" xfId="2189"/>
    <cellStyle name="Normal 7 18 2" xfId="2190"/>
    <cellStyle name="Normal 7 19" xfId="2191"/>
    <cellStyle name="Normal 7 19 2" xfId="2192"/>
    <cellStyle name="Normal 7 2" xfId="2193"/>
    <cellStyle name="Normal 7 2 2" xfId="2194"/>
    <cellStyle name="Normal 7 2 2 2" xfId="2195"/>
    <cellStyle name="Normal 7 2 2 2 2" xfId="2196"/>
    <cellStyle name="Normal 7 2 2 2 2 2" xfId="2197"/>
    <cellStyle name="Normal 7 2 2 2 3" xfId="2198"/>
    <cellStyle name="Normal 7 2 2 2 3 2" xfId="2199"/>
    <cellStyle name="Normal 7 2 2 2 4" xfId="2200"/>
    <cellStyle name="Normal 7 2 2 2 4 2" xfId="2201"/>
    <cellStyle name="Normal 7 2 2 2 5" xfId="2202"/>
    <cellStyle name="Normal 7 2 2 2 5 2" xfId="2203"/>
    <cellStyle name="Normal 7 2 2 2 6" xfId="2204"/>
    <cellStyle name="Normal 7 2 2 3" xfId="2205"/>
    <cellStyle name="Normal 7 2 2 3 2" xfId="2206"/>
    <cellStyle name="Normal 7 2 2 3 2 2" xfId="2207"/>
    <cellStyle name="Normal 7 2 2 3 3" xfId="2208"/>
    <cellStyle name="Normal 7 2 2 4" xfId="2209"/>
    <cellStyle name="Normal 7 2 2 4 2" xfId="2210"/>
    <cellStyle name="Normal 7 2 2 5" xfId="2211"/>
    <cellStyle name="Normal 7 2 2 5 2" xfId="2212"/>
    <cellStyle name="Normal 7 2 2 6" xfId="2213"/>
    <cellStyle name="Normal 7 2 2 6 2" xfId="2214"/>
    <cellStyle name="Normal 7 2 2 7" xfId="2215"/>
    <cellStyle name="Normal 7 2 2 7 2" xfId="2216"/>
    <cellStyle name="Normal 7 2 2 8" xfId="2217"/>
    <cellStyle name="Normal 7 2 2 8 2" xfId="2218"/>
    <cellStyle name="Normal 7 2 2 9" xfId="2219"/>
    <cellStyle name="Normal 7 2 3" xfId="2220"/>
    <cellStyle name="Normal 7 2 4" xfId="2221"/>
    <cellStyle name="Normal 7 2 4 2" xfId="2222"/>
    <cellStyle name="Normal 7 2 5" xfId="2223"/>
    <cellStyle name="Normal 7 2 5 2" xfId="2224"/>
    <cellStyle name="Normal 7 2 6" xfId="2225"/>
    <cellStyle name="Normal 7 2 6 2" xfId="2226"/>
    <cellStyle name="Normal 7 2 7" xfId="2227"/>
    <cellStyle name="Normal 7 2 7 2" xfId="2228"/>
    <cellStyle name="Normal 7 20" xfId="2229"/>
    <cellStyle name="Normal 7 3" xfId="2230"/>
    <cellStyle name="Normal 7 3 10" xfId="2231"/>
    <cellStyle name="Normal 7 3 10 2" xfId="2232"/>
    <cellStyle name="Normal 7 3 11" xfId="2233"/>
    <cellStyle name="Normal 7 3 11 2" xfId="2234"/>
    <cellStyle name="Normal 7 3 12" xfId="2235"/>
    <cellStyle name="Normal 7 3 2" xfId="2236"/>
    <cellStyle name="Normal 7 3 2 2" xfId="2237"/>
    <cellStyle name="Normal 7 3 2 2 2" xfId="2238"/>
    <cellStyle name="Normal 7 3 2 2 2 2" xfId="2239"/>
    <cellStyle name="Normal 7 3 2 2 3" xfId="2240"/>
    <cellStyle name="Normal 7 3 2 2 3 2" xfId="2241"/>
    <cellStyle name="Normal 7 3 2 2 4" xfId="2242"/>
    <cellStyle name="Normal 7 3 2 2 4 2" xfId="2243"/>
    <cellStyle name="Normal 7 3 2 2 5" xfId="2244"/>
    <cellStyle name="Normal 7 3 2 2 5 2" xfId="2245"/>
    <cellStyle name="Normal 7 3 2 2 6" xfId="2246"/>
    <cellStyle name="Normal 7 3 2 3" xfId="2247"/>
    <cellStyle name="Normal 7 3 2 3 2" xfId="2248"/>
    <cellStyle name="Normal 7 3 2 3 2 2" xfId="2249"/>
    <cellStyle name="Normal 7 3 2 3 3" xfId="2250"/>
    <cellStyle name="Normal 7 3 2 4" xfId="2251"/>
    <cellStyle name="Normal 7 3 2 4 2" xfId="2252"/>
    <cellStyle name="Normal 7 3 2 5" xfId="2253"/>
    <cellStyle name="Normal 7 3 2 5 2" xfId="2254"/>
    <cellStyle name="Normal 7 3 2 6" xfId="2255"/>
    <cellStyle name="Normal 7 3 2 6 2" xfId="2256"/>
    <cellStyle name="Normal 7 3 2 7" xfId="2257"/>
    <cellStyle name="Normal 7 3 2 7 2" xfId="2258"/>
    <cellStyle name="Normal 7 3 2 8" xfId="2259"/>
    <cellStyle name="Normal 7 3 2 8 2" xfId="2260"/>
    <cellStyle name="Normal 7 3 2 9" xfId="2261"/>
    <cellStyle name="Normal 7 3 3" xfId="2262"/>
    <cellStyle name="Normal 7 3 3 2" xfId="2263"/>
    <cellStyle name="Normal 7 3 3 2 2" xfId="2264"/>
    <cellStyle name="Normal 7 3 3 3" xfId="2265"/>
    <cellStyle name="Normal 7 3 3 3 2" xfId="2266"/>
    <cellStyle name="Normal 7 3 3 4" xfId="2267"/>
    <cellStyle name="Normal 7 3 3 4 2" xfId="2268"/>
    <cellStyle name="Normal 7 3 3 5" xfId="2269"/>
    <cellStyle name="Normal 7 3 3 5 2" xfId="2270"/>
    <cellStyle name="Normal 7 3 3 6" xfId="2271"/>
    <cellStyle name="Normal 7 3 4" xfId="2272"/>
    <cellStyle name="Normal 7 3 4 2" xfId="2273"/>
    <cellStyle name="Normal 7 3 4 2 2" xfId="2274"/>
    <cellStyle name="Normal 7 3 4 3" xfId="2275"/>
    <cellStyle name="Normal 7 3 4 3 2" xfId="2276"/>
    <cellStyle name="Normal 7 3 4 4" xfId="2277"/>
    <cellStyle name="Normal 7 3 4 4 2" xfId="2278"/>
    <cellStyle name="Normal 7 3 4 5" xfId="2279"/>
    <cellStyle name="Normal 7 3 4 5 2" xfId="2280"/>
    <cellStyle name="Normal 7 3 4 6" xfId="2281"/>
    <cellStyle name="Normal 7 3 5" xfId="2282"/>
    <cellStyle name="Normal 7 3 5 2" xfId="2283"/>
    <cellStyle name="Normal 7 3 5 2 2" xfId="2284"/>
    <cellStyle name="Normal 7 3 5 3" xfId="2285"/>
    <cellStyle name="Normal 7 3 5 3 2" xfId="2286"/>
    <cellStyle name="Normal 7 3 5 4" xfId="2287"/>
    <cellStyle name="Normal 7 3 5 4 2" xfId="2288"/>
    <cellStyle name="Normal 7 3 5 5" xfId="2289"/>
    <cellStyle name="Normal 7 3 6" xfId="2290"/>
    <cellStyle name="Normal 7 3 6 2" xfId="2291"/>
    <cellStyle name="Normal 7 3 6 2 2" xfId="2292"/>
    <cellStyle name="Normal 7 3 6 3" xfId="2293"/>
    <cellStyle name="Normal 7 3 7" xfId="2294"/>
    <cellStyle name="Normal 7 3 7 2" xfId="2295"/>
    <cellStyle name="Normal 7 3 8" xfId="2296"/>
    <cellStyle name="Normal 7 3 8 2" xfId="2297"/>
    <cellStyle name="Normal 7 3 9" xfId="2298"/>
    <cellStyle name="Normal 7 3 9 2" xfId="2299"/>
    <cellStyle name="Normal 7 4" xfId="2300"/>
    <cellStyle name="Normal 7 4 10" xfId="2301"/>
    <cellStyle name="Normal 7 4 2" xfId="2302"/>
    <cellStyle name="Normal 7 4 3" xfId="2303"/>
    <cellStyle name="Normal 7 4 3 2" xfId="2304"/>
    <cellStyle name="Normal 7 4 3 2 2" xfId="2305"/>
    <cellStyle name="Normal 7 4 3 3" xfId="2306"/>
    <cellStyle name="Normal 7 4 3 3 2" xfId="2307"/>
    <cellStyle name="Normal 7 4 3 4" xfId="2308"/>
    <cellStyle name="Normal 7 4 3 4 2" xfId="2309"/>
    <cellStyle name="Normal 7 4 3 5" xfId="2310"/>
    <cellStyle name="Normal 7 4 3 5 2" xfId="2311"/>
    <cellStyle name="Normal 7 4 3 6" xfId="2312"/>
    <cellStyle name="Normal 7 4 4" xfId="2313"/>
    <cellStyle name="Normal 7 4 4 2" xfId="2314"/>
    <cellStyle name="Normal 7 4 4 2 2" xfId="2315"/>
    <cellStyle name="Normal 7 4 4 3" xfId="2316"/>
    <cellStyle name="Normal 7 4 5" xfId="2317"/>
    <cellStyle name="Normal 7 4 5 2" xfId="2318"/>
    <cellStyle name="Normal 7 4 6" xfId="2319"/>
    <cellStyle name="Normal 7 4 6 2" xfId="2320"/>
    <cellStyle name="Normal 7 4 7" xfId="2321"/>
    <cellStyle name="Normal 7 4 7 2" xfId="2322"/>
    <cellStyle name="Normal 7 4 8" xfId="2323"/>
    <cellStyle name="Normal 7 4 8 2" xfId="2324"/>
    <cellStyle name="Normal 7 4 9" xfId="2325"/>
    <cellStyle name="Normal 7 4 9 2" xfId="2326"/>
    <cellStyle name="Normal 7 5" xfId="2327"/>
    <cellStyle name="Normal 7 5 2" xfId="2328"/>
    <cellStyle name="Normal 7 5 2 2" xfId="2329"/>
    <cellStyle name="Normal 7 5 2 2 2" xfId="2330"/>
    <cellStyle name="Normal 7 5 2 3" xfId="2331"/>
    <cellStyle name="Normal 7 5 2 3 2" xfId="2332"/>
    <cellStyle name="Normal 7 5 2 4" xfId="2333"/>
    <cellStyle name="Normal 7 5 2 4 2" xfId="2334"/>
    <cellStyle name="Normal 7 5 2 5" xfId="2335"/>
    <cellStyle name="Normal 7 5 2 5 2" xfId="2336"/>
    <cellStyle name="Normal 7 5 2 6" xfId="2337"/>
    <cellStyle name="Normal 7 5 3" xfId="2338"/>
    <cellStyle name="Normal 7 5 3 2" xfId="2339"/>
    <cellStyle name="Normal 7 5 3 2 2" xfId="2340"/>
    <cellStyle name="Normal 7 5 3 3" xfId="2341"/>
    <cellStyle name="Normal 7 5 4" xfId="2342"/>
    <cellStyle name="Normal 7 5 4 2" xfId="2343"/>
    <cellStyle name="Normal 7 5 5" xfId="2344"/>
    <cellStyle name="Normal 7 5 5 2" xfId="2345"/>
    <cellStyle name="Normal 7 5 6" xfId="2346"/>
    <cellStyle name="Normal 7 5 6 2" xfId="2347"/>
    <cellStyle name="Normal 7 5 7" xfId="2348"/>
    <cellStyle name="Normal 7 5 7 2" xfId="2349"/>
    <cellStyle name="Normal 7 5 8" xfId="2350"/>
    <cellStyle name="Normal 7 5 8 2" xfId="2351"/>
    <cellStyle name="Normal 7 5 9" xfId="2352"/>
    <cellStyle name="Normal 7 6" xfId="2353"/>
    <cellStyle name="Normal 7 6 2" xfId="2354"/>
    <cellStyle name="Normal 7 6 2 2" xfId="2355"/>
    <cellStyle name="Normal 7 6 2 2 2" xfId="2356"/>
    <cellStyle name="Normal 7 6 2 3" xfId="2357"/>
    <cellStyle name="Normal 7 6 2 3 2" xfId="2358"/>
    <cellStyle name="Normal 7 6 2 4" xfId="2359"/>
    <cellStyle name="Normal 7 6 2 4 2" xfId="2360"/>
    <cellStyle name="Normal 7 6 2 5" xfId="2361"/>
    <cellStyle name="Normal 7 6 2 5 2" xfId="2362"/>
    <cellStyle name="Normal 7 6 2 6" xfId="2363"/>
    <cellStyle name="Normal 7 6 3" xfId="2364"/>
    <cellStyle name="Normal 7 6 3 2" xfId="2365"/>
    <cellStyle name="Normal 7 6 3 2 2" xfId="2366"/>
    <cellStyle name="Normal 7 6 3 3" xfId="2367"/>
    <cellStyle name="Normal 7 6 4" xfId="2368"/>
    <cellStyle name="Normal 7 6 4 2" xfId="2369"/>
    <cellStyle name="Normal 7 6 5" xfId="2370"/>
    <cellStyle name="Normal 7 6 5 2" xfId="2371"/>
    <cellStyle name="Normal 7 6 6" xfId="2372"/>
    <cellStyle name="Normal 7 6 6 2" xfId="2373"/>
    <cellStyle name="Normal 7 6 7" xfId="2374"/>
    <cellStyle name="Normal 7 6 7 2" xfId="2375"/>
    <cellStyle name="Normal 7 6 8" xfId="2376"/>
    <cellStyle name="Normal 7 6 8 2" xfId="2377"/>
    <cellStyle name="Normal 7 6 9" xfId="2378"/>
    <cellStyle name="Normal 7 7" xfId="2379"/>
    <cellStyle name="Normal 7 8" xfId="2380"/>
    <cellStyle name="Normal 7 8 2" xfId="2381"/>
    <cellStyle name="Normal 7 8 2 2" xfId="2382"/>
    <cellStyle name="Normal 7 8 2 2 2" xfId="2383"/>
    <cellStyle name="Normal 7 8 2 3" xfId="2384"/>
    <cellStyle name="Normal 7 8 2 3 2" xfId="2385"/>
    <cellStyle name="Normal 7 8 2 4" xfId="2386"/>
    <cellStyle name="Normal 7 8 2 4 2" xfId="2387"/>
    <cellStyle name="Normal 7 8 2 5" xfId="2388"/>
    <cellStyle name="Normal 7 8 2 5 2" xfId="2389"/>
    <cellStyle name="Normal 7 8 2 6" xfId="2390"/>
    <cellStyle name="Normal 7 8 3" xfId="2391"/>
    <cellStyle name="Normal 7 8 3 2" xfId="2392"/>
    <cellStyle name="Normal 7 8 4" xfId="2393"/>
    <cellStyle name="Normal 7 8 4 2" xfId="2394"/>
    <cellStyle name="Normal 7 8 5" xfId="2395"/>
    <cellStyle name="Normal 7 8 5 2" xfId="2396"/>
    <cellStyle name="Normal 7 8 6" xfId="2397"/>
    <cellStyle name="Normal 7 8 6 2" xfId="2398"/>
    <cellStyle name="Normal 7 8 7" xfId="2399"/>
    <cellStyle name="Normal 7 9" xfId="2400"/>
    <cellStyle name="Normal 7 9 2" xfId="2401"/>
    <cellStyle name="Normal 7 9 2 2" xfId="2402"/>
    <cellStyle name="Normal 7 9 3" xfId="2403"/>
    <cellStyle name="Normal 7 9 3 2" xfId="2404"/>
    <cellStyle name="Normal 7 9 4" xfId="2405"/>
    <cellStyle name="Normal 7 9 4 2" xfId="2406"/>
    <cellStyle name="Normal 7 9 5" xfId="2407"/>
    <cellStyle name="Normal 7 9 5 2" xfId="2408"/>
    <cellStyle name="Normal 7 9 6" xfId="2409"/>
    <cellStyle name="Normal 8" xfId="2410"/>
    <cellStyle name="Normal 8 2" xfId="2411"/>
    <cellStyle name="Normal 8 3" xfId="2412"/>
    <cellStyle name="Normal 9" xfId="2413"/>
    <cellStyle name="Normal 9 2" xfId="2414"/>
    <cellStyle name="Normal 9 3" xfId="2415"/>
    <cellStyle name="Normal 9 3 2" xfId="2416"/>
    <cellStyle name="Notas 2" xfId="2417"/>
    <cellStyle name="Notas 2 10" xfId="2418"/>
    <cellStyle name="Notas 2 10 2" xfId="2419"/>
    <cellStyle name="Notas 2 11" xfId="2420"/>
    <cellStyle name="Notas 2 2" xfId="2421"/>
    <cellStyle name="Notas 2 2 2" xfId="2422"/>
    <cellStyle name="Notas 2 2 2 2" xfId="2423"/>
    <cellStyle name="Notas 2 2 2 2 2" xfId="2424"/>
    <cellStyle name="Notas 2 2 2 3" xfId="2425"/>
    <cellStyle name="Notas 2 2 2 3 2" xfId="2426"/>
    <cellStyle name="Notas 2 2 2 4" xfId="2427"/>
    <cellStyle name="Notas 2 2 2 4 2" xfId="2428"/>
    <cellStyle name="Notas 2 2 2 5" xfId="2429"/>
    <cellStyle name="Notas 2 2 2 5 2" xfId="2430"/>
    <cellStyle name="Notas 2 2 2 6" xfId="2431"/>
    <cellStyle name="Notas 2 2 2 7" xfId="2432"/>
    <cellStyle name="Notas 2 2 3" xfId="2433"/>
    <cellStyle name="Notas 2 2 3 2" xfId="2434"/>
    <cellStyle name="Notas 2 2 3 2 2" xfId="2435"/>
    <cellStyle name="Notas 2 2 3 3" xfId="2436"/>
    <cellStyle name="Notas 2 2 3 3 2" xfId="2437"/>
    <cellStyle name="Notas 2 2 3 4" xfId="2438"/>
    <cellStyle name="Notas 2 2 3 4 2" xfId="2439"/>
    <cellStyle name="Notas 2 2 3 5" xfId="2440"/>
    <cellStyle name="Notas 2 2 4" xfId="2441"/>
    <cellStyle name="Notas 2 2 4 2" xfId="2442"/>
    <cellStyle name="Notas 2 2 5" xfId="2443"/>
    <cellStyle name="Notas 2 2 5 2" xfId="2444"/>
    <cellStyle name="Notas 2 2 6" xfId="2445"/>
    <cellStyle name="Notas 2 2 6 2" xfId="2446"/>
    <cellStyle name="Notas 2 2 7" xfId="2447"/>
    <cellStyle name="Notas 2 2 7 2" xfId="2448"/>
    <cellStyle name="Notas 2 2 8" xfId="2449"/>
    <cellStyle name="Notas 2 3" xfId="2450"/>
    <cellStyle name="Notas 2 3 2" xfId="2451"/>
    <cellStyle name="Notas 2 3 2 2" xfId="2452"/>
    <cellStyle name="Notas 2 3 2 2 2" xfId="2453"/>
    <cellStyle name="Notas 2 3 2 2 2 2" xfId="2454"/>
    <cellStyle name="Notas 2 3 2 2 3" xfId="2455"/>
    <cellStyle name="Notas 2 3 2 2 3 2" xfId="2456"/>
    <cellStyle name="Notas 2 3 2 2 4" xfId="2457"/>
    <cellStyle name="Notas 2 3 2 2 4 2" xfId="2458"/>
    <cellStyle name="Notas 2 3 2 2 5" xfId="2459"/>
    <cellStyle name="Notas 2 3 2 3" xfId="2460"/>
    <cellStyle name="Notas 2 3 2 3 2" xfId="2461"/>
    <cellStyle name="Notas 2 3 2 4" xfId="2462"/>
    <cellStyle name="Notas 2 3 2 4 2" xfId="2463"/>
    <cellStyle name="Notas 2 3 2 5" xfId="2464"/>
    <cellStyle name="Notas 2 3 2 5 2" xfId="2465"/>
    <cellStyle name="Notas 2 3 2 6" xfId="2466"/>
    <cellStyle name="Notas 2 3 3" xfId="2467"/>
    <cellStyle name="Notas 2 3 3 2" xfId="2468"/>
    <cellStyle name="Notas 2 3 3 2 2" xfId="2469"/>
    <cellStyle name="Notas 2 3 3 3" xfId="2470"/>
    <cellStyle name="Notas 2 3 3 3 2" xfId="2471"/>
    <cellStyle name="Notas 2 3 3 4" xfId="2472"/>
    <cellStyle name="Notas 2 3 3 4 2" xfId="2473"/>
    <cellStyle name="Notas 2 3 3 5" xfId="2474"/>
    <cellStyle name="Notas 2 3 4" xfId="2475"/>
    <cellStyle name="Notas 2 3 4 2" xfId="2476"/>
    <cellStyle name="Notas 2 3 4 2 2" xfId="2477"/>
    <cellStyle name="Notas 2 3 4 3" xfId="2478"/>
    <cellStyle name="Notas 2 3 4 3 2" xfId="2479"/>
    <cellStyle name="Notas 2 3 4 4" xfId="2480"/>
    <cellStyle name="Notas 2 3 4 4 2" xfId="2481"/>
    <cellStyle name="Notas 2 3 4 5" xfId="2482"/>
    <cellStyle name="Notas 2 3 5" xfId="2483"/>
    <cellStyle name="Notas 2 3 5 2" xfId="2484"/>
    <cellStyle name="Notas 2 3 6" xfId="2485"/>
    <cellStyle name="Notas 2 3 6 2" xfId="2486"/>
    <cellStyle name="Notas 2 3 7" xfId="2487"/>
    <cellStyle name="Notas 2 3 7 2" xfId="2488"/>
    <cellStyle name="Notas 2 3 8" xfId="2489"/>
    <cellStyle name="Notas 2 3 8 2" xfId="2490"/>
    <cellStyle name="Notas 2 3 9" xfId="2491"/>
    <cellStyle name="Notas 2 4" xfId="2492"/>
    <cellStyle name="Notas 2 5" xfId="2493"/>
    <cellStyle name="Notas 2 6" xfId="2494"/>
    <cellStyle name="Notas 2 7" xfId="2495"/>
    <cellStyle name="Notas 2 7 2" xfId="2496"/>
    <cellStyle name="Notas 2 8" xfId="2497"/>
    <cellStyle name="Notas 2 8 2" xfId="2498"/>
    <cellStyle name="Notas 2 9" xfId="2499"/>
    <cellStyle name="Notas 2 9 2" xfId="2500"/>
    <cellStyle name="Notas 3" xfId="2501"/>
    <cellStyle name="Notas 3 10" xfId="2502"/>
    <cellStyle name="Notas 3 2" xfId="2503"/>
    <cellStyle name="Notas 3 2 2" xfId="2504"/>
    <cellStyle name="Notas 3 2 2 2" xfId="2505"/>
    <cellStyle name="Notas 3 2 2 2 2" xfId="2506"/>
    <cellStyle name="Notas 3 2 2 2 2 2" xfId="2507"/>
    <cellStyle name="Notas 3 2 2 2 3" xfId="2508"/>
    <cellStyle name="Notas 3 2 2 2 3 2" xfId="2509"/>
    <cellStyle name="Notas 3 2 2 2 4" xfId="2510"/>
    <cellStyle name="Notas 3 2 2 2 4 2" xfId="2511"/>
    <cellStyle name="Notas 3 2 2 2 5" xfId="2512"/>
    <cellStyle name="Notas 3 2 2 3" xfId="2513"/>
    <cellStyle name="Notas 3 2 2 3 2" xfId="2514"/>
    <cellStyle name="Notas 3 2 2 4" xfId="2515"/>
    <cellStyle name="Notas 3 2 2 4 2" xfId="2516"/>
    <cellStyle name="Notas 3 2 2 5" xfId="2517"/>
    <cellStyle name="Notas 3 2 2 5 2" xfId="2518"/>
    <cellStyle name="Notas 3 2 2 6" xfId="2519"/>
    <cellStyle name="Notas 3 2 3" xfId="2520"/>
    <cellStyle name="Notas 3 2 3 2" xfId="2521"/>
    <cellStyle name="Notas 3 2 3 2 2" xfId="2522"/>
    <cellStyle name="Notas 3 2 3 3" xfId="2523"/>
    <cellStyle name="Notas 3 2 3 3 2" xfId="2524"/>
    <cellStyle name="Notas 3 2 3 4" xfId="2525"/>
    <cellStyle name="Notas 3 2 3 4 2" xfId="2526"/>
    <cellStyle name="Notas 3 2 3 5" xfId="2527"/>
    <cellStyle name="Notas 3 2 4" xfId="2528"/>
    <cellStyle name="Notas 3 2 4 2" xfId="2529"/>
    <cellStyle name="Notas 3 2 4 2 2" xfId="2530"/>
    <cellStyle name="Notas 3 2 4 3" xfId="2531"/>
    <cellStyle name="Notas 3 2 4 3 2" xfId="2532"/>
    <cellStyle name="Notas 3 2 4 4" xfId="2533"/>
    <cellStyle name="Notas 3 2 4 4 2" xfId="2534"/>
    <cellStyle name="Notas 3 2 4 5" xfId="2535"/>
    <cellStyle name="Notas 3 2 5" xfId="2536"/>
    <cellStyle name="Notas 3 2 5 2" xfId="2537"/>
    <cellStyle name="Notas 3 2 6" xfId="2538"/>
    <cellStyle name="Notas 3 2 6 2" xfId="2539"/>
    <cellStyle name="Notas 3 2 7" xfId="2540"/>
    <cellStyle name="Notas 3 2 7 2" xfId="2541"/>
    <cellStyle name="Notas 3 2 8" xfId="2542"/>
    <cellStyle name="Notas 3 2 8 2" xfId="2543"/>
    <cellStyle name="Notas 3 2 9" xfId="2544"/>
    <cellStyle name="Notas 3 3" xfId="2545"/>
    <cellStyle name="Notas 3 4" xfId="2546"/>
    <cellStyle name="Notas 3 5" xfId="2547"/>
    <cellStyle name="Notas 3 6" xfId="2548"/>
    <cellStyle name="Notas 3 6 2" xfId="2549"/>
    <cellStyle name="Notas 3 7" xfId="2550"/>
    <cellStyle name="Notas 3 7 2" xfId="2551"/>
    <cellStyle name="Notas 3 8" xfId="2552"/>
    <cellStyle name="Notas 3 8 2" xfId="2553"/>
    <cellStyle name="Notas 3 9" xfId="2554"/>
    <cellStyle name="Notas 3 9 2" xfId="2555"/>
    <cellStyle name="Notas 4" xfId="2556"/>
    <cellStyle name="Notas 4 2" xfId="2557"/>
    <cellStyle name="Notas 4 2 2" xfId="2558"/>
    <cellStyle name="Notas 4 2 2 2" xfId="2559"/>
    <cellStyle name="Notas 4 2 3" xfId="2560"/>
    <cellStyle name="Notas 4 2 3 2" xfId="2561"/>
    <cellStyle name="Notas 4 2 4" xfId="2562"/>
    <cellStyle name="Notas 4 2 4 2" xfId="2563"/>
    <cellStyle name="Notas 4 2 5" xfId="2564"/>
    <cellStyle name="Notas 4 3" xfId="2565"/>
    <cellStyle name="Notas 4 3 2" xfId="2566"/>
    <cellStyle name="Notas 4 3 2 2" xfId="2567"/>
    <cellStyle name="Notas 4 3 3" xfId="2568"/>
    <cellStyle name="Notas 4 3 3 2" xfId="2569"/>
    <cellStyle name="Notas 4 3 4" xfId="2570"/>
    <cellStyle name="Notas 4 3 4 2" xfId="2571"/>
    <cellStyle name="Notas 4 3 5" xfId="2572"/>
    <cellStyle name="Notas 4 4" xfId="2573"/>
    <cellStyle name="Notas 4 4 2" xfId="2574"/>
    <cellStyle name="Notas 4 5" xfId="2575"/>
    <cellStyle name="Notas 4 5 2" xfId="2576"/>
    <cellStyle name="Notas 4 6" xfId="2577"/>
    <cellStyle name="Notas 4 6 2" xfId="2578"/>
    <cellStyle name="Notas 4 7" xfId="2579"/>
    <cellStyle name="Notas 4 7 2" xfId="2580"/>
    <cellStyle name="Notas 4 8" xfId="2581"/>
    <cellStyle name="Notas 6" xfId="2582"/>
    <cellStyle name="Note" xfId="2583"/>
    <cellStyle name="Note 2" xfId="2584"/>
    <cellStyle name="Note 2 10" xfId="2585"/>
    <cellStyle name="Note 2 2" xfId="2586"/>
    <cellStyle name="Note 2 2 2" xfId="2587"/>
    <cellStyle name="Note 2 2 2 2" xfId="2588"/>
    <cellStyle name="Note 2 2 2 2 2" xfId="2589"/>
    <cellStyle name="Note 2 2 2 2 2 2" xfId="2590"/>
    <cellStyle name="Note 2 2 2 2 3" xfId="2591"/>
    <cellStyle name="Note 2 2 2 2 3 2" xfId="2592"/>
    <cellStyle name="Note 2 2 2 2 4" xfId="2593"/>
    <cellStyle name="Note 2 2 2 2 4 2" xfId="2594"/>
    <cellStyle name="Note 2 2 2 2 5" xfId="2595"/>
    <cellStyle name="Note 2 2 2 3" xfId="2596"/>
    <cellStyle name="Note 2 2 2 3 2" xfId="2597"/>
    <cellStyle name="Note 2 2 2 4" xfId="2598"/>
    <cellStyle name="Note 2 2 2 4 2" xfId="2599"/>
    <cellStyle name="Note 2 2 2 5" xfId="2600"/>
    <cellStyle name="Note 2 2 2 5 2" xfId="2601"/>
    <cellStyle name="Note 2 2 2 6" xfId="2602"/>
    <cellStyle name="Note 2 2 3" xfId="2603"/>
    <cellStyle name="Note 2 2 3 2" xfId="2604"/>
    <cellStyle name="Note 2 2 3 2 2" xfId="2605"/>
    <cellStyle name="Note 2 2 3 3" xfId="2606"/>
    <cellStyle name="Note 2 2 3 3 2" xfId="2607"/>
    <cellStyle name="Note 2 2 3 4" xfId="2608"/>
    <cellStyle name="Note 2 2 3 4 2" xfId="2609"/>
    <cellStyle name="Note 2 2 3 5" xfId="2610"/>
    <cellStyle name="Note 2 2 4" xfId="2611"/>
    <cellStyle name="Note 2 2 4 2" xfId="2612"/>
    <cellStyle name="Note 2 2 4 2 2" xfId="2613"/>
    <cellStyle name="Note 2 2 4 3" xfId="2614"/>
    <cellStyle name="Note 2 2 4 3 2" xfId="2615"/>
    <cellStyle name="Note 2 2 4 4" xfId="2616"/>
    <cellStyle name="Note 2 2 4 4 2" xfId="2617"/>
    <cellStyle name="Note 2 2 4 5" xfId="2618"/>
    <cellStyle name="Note 2 2 5" xfId="2619"/>
    <cellStyle name="Note 2 2 5 2" xfId="2620"/>
    <cellStyle name="Note 2 2 6" xfId="2621"/>
    <cellStyle name="Note 2 2 6 2" xfId="2622"/>
    <cellStyle name="Note 2 2 7" xfId="2623"/>
    <cellStyle name="Note 2 2 7 2" xfId="2624"/>
    <cellStyle name="Note 2 2 8" xfId="2625"/>
    <cellStyle name="Note 2 2 8 2" xfId="2626"/>
    <cellStyle name="Note 2 2 9" xfId="2627"/>
    <cellStyle name="Note 2 3" xfId="2628"/>
    <cellStyle name="Note 2 4" xfId="2629"/>
    <cellStyle name="Note 2 5" xfId="2630"/>
    <cellStyle name="Note 2 6" xfId="2631"/>
    <cellStyle name="Note 2 6 2" xfId="2632"/>
    <cellStyle name="Note 2 7" xfId="2633"/>
    <cellStyle name="Note 2 7 2" xfId="2634"/>
    <cellStyle name="Note 2 8" xfId="2635"/>
    <cellStyle name="Note 2 8 2" xfId="2636"/>
    <cellStyle name="Note 2 9" xfId="2637"/>
    <cellStyle name="Note 2 9 2" xfId="2638"/>
    <cellStyle name="Note 3" xfId="2639"/>
    <cellStyle name="Note 3 10" xfId="2640"/>
    <cellStyle name="Note 3 2" xfId="2641"/>
    <cellStyle name="Note 3 2 2" xfId="2642"/>
    <cellStyle name="Note 3 2 2 2" xfId="2643"/>
    <cellStyle name="Note 3 2 2 2 2" xfId="2644"/>
    <cellStyle name="Note 3 2 2 2 2 2" xfId="2645"/>
    <cellStyle name="Note 3 2 2 2 3" xfId="2646"/>
    <cellStyle name="Note 3 2 2 2 3 2" xfId="2647"/>
    <cellStyle name="Note 3 2 2 2 4" xfId="2648"/>
    <cellStyle name="Note 3 2 2 2 4 2" xfId="2649"/>
    <cellStyle name="Note 3 2 2 2 5" xfId="2650"/>
    <cellStyle name="Note 3 2 2 3" xfId="2651"/>
    <cellStyle name="Note 3 2 2 3 2" xfId="2652"/>
    <cellStyle name="Note 3 2 2 4" xfId="2653"/>
    <cellStyle name="Note 3 2 2 4 2" xfId="2654"/>
    <cellStyle name="Note 3 2 2 5" xfId="2655"/>
    <cellStyle name="Note 3 2 2 5 2" xfId="2656"/>
    <cellStyle name="Note 3 2 2 6" xfId="2657"/>
    <cellStyle name="Note 3 2 3" xfId="2658"/>
    <cellStyle name="Note 3 2 3 2" xfId="2659"/>
    <cellStyle name="Note 3 2 3 2 2" xfId="2660"/>
    <cellStyle name="Note 3 2 3 3" xfId="2661"/>
    <cellStyle name="Note 3 2 3 3 2" xfId="2662"/>
    <cellStyle name="Note 3 2 3 4" xfId="2663"/>
    <cellStyle name="Note 3 2 3 4 2" xfId="2664"/>
    <cellStyle name="Note 3 2 3 5" xfId="2665"/>
    <cellStyle name="Note 3 2 4" xfId="2666"/>
    <cellStyle name="Note 3 2 4 2" xfId="2667"/>
    <cellStyle name="Note 3 2 4 2 2" xfId="2668"/>
    <cellStyle name="Note 3 2 4 3" xfId="2669"/>
    <cellStyle name="Note 3 2 4 3 2" xfId="2670"/>
    <cellStyle name="Note 3 2 4 4" xfId="2671"/>
    <cellStyle name="Note 3 2 4 4 2" xfId="2672"/>
    <cellStyle name="Note 3 2 4 5" xfId="2673"/>
    <cellStyle name="Note 3 2 5" xfId="2674"/>
    <cellStyle name="Note 3 2 5 2" xfId="2675"/>
    <cellStyle name="Note 3 2 6" xfId="2676"/>
    <cellStyle name="Note 3 2 6 2" xfId="2677"/>
    <cellStyle name="Note 3 2 7" xfId="2678"/>
    <cellStyle name="Note 3 2 7 2" xfId="2679"/>
    <cellStyle name="Note 3 2 8" xfId="2680"/>
    <cellStyle name="Note 3 2 8 2" xfId="2681"/>
    <cellStyle name="Note 3 2 9" xfId="2682"/>
    <cellStyle name="Note 3 3" xfId="2683"/>
    <cellStyle name="Note 3 4" xfId="2684"/>
    <cellStyle name="Note 3 5" xfId="2685"/>
    <cellStyle name="Note 3 6" xfId="2686"/>
    <cellStyle name="Note 3 6 2" xfId="2687"/>
    <cellStyle name="Note 3 7" xfId="2688"/>
    <cellStyle name="Note 3 7 2" xfId="2689"/>
    <cellStyle name="Note 3 8" xfId="2690"/>
    <cellStyle name="Note 3 8 2" xfId="2691"/>
    <cellStyle name="Note 3 9" xfId="2692"/>
    <cellStyle name="Note 3 9 2" xfId="2693"/>
    <cellStyle name="Note 4" xfId="2694"/>
    <cellStyle name="Note 4 2" xfId="2695"/>
    <cellStyle name="Note 4 2 2" xfId="2696"/>
    <cellStyle name="Note 4 3" xfId="2697"/>
    <cellStyle name="Note 4 3 2" xfId="2698"/>
    <cellStyle name="Note 4 4" xfId="2699"/>
    <cellStyle name="Note 4 4 2" xfId="2700"/>
    <cellStyle name="Note 4 5" xfId="2701"/>
    <cellStyle name="Note 5" xfId="2702"/>
    <cellStyle name="Note 6" xfId="2703"/>
    <cellStyle name="Note 6 2" xfId="2704"/>
    <cellStyle name="Note 6 2 2" xfId="2705"/>
    <cellStyle name="Note 6 3" xfId="2706"/>
    <cellStyle name="Note 6 3 2" xfId="2707"/>
    <cellStyle name="Note 6 4" xfId="2708"/>
    <cellStyle name="Note 6 4 2" xfId="2709"/>
    <cellStyle name="Note 6 5" xfId="2710"/>
    <cellStyle name="Output" xfId="2711"/>
    <cellStyle name="Output 2" xfId="2712"/>
    <cellStyle name="Output 2 2" xfId="2713"/>
    <cellStyle name="Output 2 2 2" xfId="2714"/>
    <cellStyle name="Output 2 2 2 2" xfId="2715"/>
    <cellStyle name="Output 2 2 3" xfId="2716"/>
    <cellStyle name="Output 2 2 3 2" xfId="2717"/>
    <cellStyle name="Output 2 2 4" xfId="2718"/>
    <cellStyle name="Output 2 2 4 2" xfId="2719"/>
    <cellStyle name="Output 2 2 5" xfId="2720"/>
    <cellStyle name="Output 2 3" xfId="2721"/>
    <cellStyle name="Output 2 3 2" xfId="2722"/>
    <cellStyle name="Output 2 3 2 2" xfId="2723"/>
    <cellStyle name="Output 2 3 3" xfId="2724"/>
    <cellStyle name="Output 2 3 3 2" xfId="2725"/>
    <cellStyle name="Output 2 3 4" xfId="2726"/>
    <cellStyle name="Output 2 3 4 2" xfId="2727"/>
    <cellStyle name="Output 2 3 5" xfId="2728"/>
    <cellStyle name="Output 2 4" xfId="2729"/>
    <cellStyle name="Output 2 4 2" xfId="2730"/>
    <cellStyle name="Output 2 5" xfId="2731"/>
    <cellStyle name="Output 2 5 2" xfId="2732"/>
    <cellStyle name="Output 2 6" xfId="2733"/>
    <cellStyle name="Output 2 6 2" xfId="2734"/>
    <cellStyle name="Output 2 7" xfId="2735"/>
    <cellStyle name="Output 2 7 2" xfId="2736"/>
    <cellStyle name="Output 2 8" xfId="2737"/>
    <cellStyle name="Output 3" xfId="2738"/>
    <cellStyle name="Output 4" xfId="2739"/>
    <cellStyle name="Output 5" xfId="2740"/>
    <cellStyle name="Percent 2" xfId="2741"/>
    <cellStyle name="Percent 3" xfId="2742"/>
    <cellStyle name="Percent 3 2" xfId="2743"/>
    <cellStyle name="Porcentaje" xfId="3" builtinId="5"/>
    <cellStyle name="Porcentaje 10" xfId="2744"/>
    <cellStyle name="Porcentaje 10 2" xfId="2745"/>
    <cellStyle name="Porcentaje 10 3" xfId="2746"/>
    <cellStyle name="Porcentaje 11" xfId="2747"/>
    <cellStyle name="Porcentaje 11 2" xfId="2748"/>
    <cellStyle name="Porcentaje 11 3" xfId="2749"/>
    <cellStyle name="Porcentaje 12" xfId="2750"/>
    <cellStyle name="Porcentaje 12 2" xfId="2751"/>
    <cellStyle name="Porcentaje 12 3" xfId="2752"/>
    <cellStyle name="Porcentaje 13" xfId="2753"/>
    <cellStyle name="Porcentaje 2" xfId="2754"/>
    <cellStyle name="Porcentaje 2 2" xfId="2755"/>
    <cellStyle name="Porcentaje 2 2 2" xfId="2756"/>
    <cellStyle name="Porcentaje 2 2 3" xfId="2757"/>
    <cellStyle name="Porcentaje 2 2 4" xfId="2758"/>
    <cellStyle name="Porcentaje 2 2 5" xfId="2759"/>
    <cellStyle name="Porcentaje 2 2 6" xfId="2760"/>
    <cellStyle name="Porcentaje 2 3" xfId="2761"/>
    <cellStyle name="Porcentaje 2 3 2" xfId="2762"/>
    <cellStyle name="Porcentaje 2 3 3" xfId="2763"/>
    <cellStyle name="Porcentaje 2 3 4" xfId="2764"/>
    <cellStyle name="Porcentaje 2 3 5" xfId="2765"/>
    <cellStyle name="Porcentaje 2 4" xfId="2766"/>
    <cellStyle name="Porcentaje 2 5" xfId="2767"/>
    <cellStyle name="Porcentaje 2 6" xfId="2768"/>
    <cellStyle name="Porcentaje 2 7" xfId="2769"/>
    <cellStyle name="Porcentaje 2 8" xfId="2770"/>
    <cellStyle name="Porcentaje 3" xfId="2771"/>
    <cellStyle name="Porcentaje 3 2" xfId="2772"/>
    <cellStyle name="Porcentaje 3 2 2" xfId="2773"/>
    <cellStyle name="Porcentaje 3 2 3" xfId="2774"/>
    <cellStyle name="Porcentaje 3 2 4" xfId="2775"/>
    <cellStyle name="Porcentaje 3 2 5" xfId="2776"/>
    <cellStyle name="Porcentaje 3 3" xfId="2777"/>
    <cellStyle name="Porcentaje 3 4" xfId="2778"/>
    <cellStyle name="Porcentaje 3 5" xfId="2779"/>
    <cellStyle name="Porcentaje 3 6" xfId="2780"/>
    <cellStyle name="Porcentaje 3 7" xfId="2781"/>
    <cellStyle name="Porcentaje 3 8" xfId="2782"/>
    <cellStyle name="Porcentaje 3 8 2" xfId="2783"/>
    <cellStyle name="Porcentaje 3 9" xfId="2784"/>
    <cellStyle name="Porcentaje 3 9 2" xfId="2785"/>
    <cellStyle name="Porcentaje 4" xfId="2786"/>
    <cellStyle name="Porcentaje 4 2" xfId="2787"/>
    <cellStyle name="Porcentaje 4 2 2" xfId="2788"/>
    <cellStyle name="Porcentaje 4 2 3" xfId="2789"/>
    <cellStyle name="Porcentaje 4 2 4" xfId="2790"/>
    <cellStyle name="Porcentaje 4 2 5" xfId="2791"/>
    <cellStyle name="Porcentaje 4 3" xfId="2792"/>
    <cellStyle name="Porcentaje 4 3 2" xfId="2793"/>
    <cellStyle name="Porcentaje 4 4" xfId="2794"/>
    <cellStyle name="Porcentaje 4 5" xfId="2795"/>
    <cellStyle name="Porcentaje 4 6" xfId="2796"/>
    <cellStyle name="Porcentaje 5" xfId="2797"/>
    <cellStyle name="Porcentaje 5 2" xfId="2798"/>
    <cellStyle name="Porcentaje 5 3" xfId="2799"/>
    <cellStyle name="Porcentaje 5 4" xfId="2800"/>
    <cellStyle name="Porcentaje 5 5" xfId="2801"/>
    <cellStyle name="Porcentaje 5 6" xfId="2802"/>
    <cellStyle name="Porcentaje 6" xfId="2803"/>
    <cellStyle name="Porcentaje 6 2" xfId="2804"/>
    <cellStyle name="Porcentaje 6 3" xfId="2805"/>
    <cellStyle name="Porcentaje 6 4" xfId="2806"/>
    <cellStyle name="Porcentaje 6 5" xfId="2807"/>
    <cellStyle name="Porcentaje 7" xfId="2808"/>
    <cellStyle name="Porcentaje 7 2" xfId="2809"/>
    <cellStyle name="Porcentaje 7 2 2" xfId="2810"/>
    <cellStyle name="Porcentaje 7 2 3" xfId="2811"/>
    <cellStyle name="Porcentaje 7 2 4" xfId="2812"/>
    <cellStyle name="Porcentaje 7 2 5" xfId="2813"/>
    <cellStyle name="Porcentaje 7 3" xfId="2814"/>
    <cellStyle name="Porcentaje 7 4" xfId="2815"/>
    <cellStyle name="Porcentaje 7 5" xfId="2816"/>
    <cellStyle name="Porcentaje 7 6" xfId="2817"/>
    <cellStyle name="Porcentaje 8" xfId="2818"/>
    <cellStyle name="Porcentaje 9" xfId="2819"/>
    <cellStyle name="Porcentual 2" xfId="2820"/>
    <cellStyle name="Porcentual 2 2" xfId="2821"/>
    <cellStyle name="Porcentual 2 2 2" xfId="2822"/>
    <cellStyle name="Porcentual 2 2 3" xfId="2823"/>
    <cellStyle name="Porcentual 2 2 4" xfId="2824"/>
    <cellStyle name="Porcentual 2 2 5" xfId="2825"/>
    <cellStyle name="Porcentual 2 2 6" xfId="2826"/>
    <cellStyle name="Porcentual 2 3" xfId="2827"/>
    <cellStyle name="Porcentual 2 3 2" xfId="2828"/>
    <cellStyle name="Porcentual 2 3 3" xfId="2829"/>
    <cellStyle name="Porcentual 2 3 4" xfId="2830"/>
    <cellStyle name="Porcentual 2 3 5" xfId="2831"/>
    <cellStyle name="Porcentual 2 4" xfId="2832"/>
    <cellStyle name="Porcentual 2 4 2" xfId="2833"/>
    <cellStyle name="Porcentual 2 4 3" xfId="2834"/>
    <cellStyle name="Porcentual 2 4 4" xfId="2835"/>
    <cellStyle name="Porcentual 2 4 5" xfId="2836"/>
    <cellStyle name="Porcentual 2 5" xfId="2837"/>
    <cellStyle name="Porcentual 2 5 2" xfId="2838"/>
    <cellStyle name="Porcentual 2 5 3" xfId="2839"/>
    <cellStyle name="Porcentual 2 5 4" xfId="2840"/>
    <cellStyle name="Porcentual 2 5 5" xfId="2841"/>
    <cellStyle name="Porcentual 2 6" xfId="2842"/>
    <cellStyle name="Porcentual 2 7" xfId="2843"/>
    <cellStyle name="Porcentual 2 8" xfId="2844"/>
    <cellStyle name="Porcentual 2 9" xfId="2845"/>
    <cellStyle name="Porcentual 7" xfId="2846"/>
    <cellStyle name="Porcentual 7 2" xfId="2847"/>
    <cellStyle name="Porcentual 7 3" xfId="2848"/>
    <cellStyle name="Porcentual 7 4" xfId="2849"/>
    <cellStyle name="Porcentual 7 5" xfId="2850"/>
    <cellStyle name="Salida 2" xfId="2851"/>
    <cellStyle name="Salida 2 10" xfId="2852"/>
    <cellStyle name="Salida 2 2" xfId="2853"/>
    <cellStyle name="Salida 2 2 2" xfId="2854"/>
    <cellStyle name="Salida 2 2 2 2" xfId="2855"/>
    <cellStyle name="Salida 2 2 2 2 2" xfId="2856"/>
    <cellStyle name="Salida 2 2 2 3" xfId="2857"/>
    <cellStyle name="Salida 2 2 2 3 2" xfId="2858"/>
    <cellStyle name="Salida 2 2 2 4" xfId="2859"/>
    <cellStyle name="Salida 2 2 2 4 2" xfId="2860"/>
    <cellStyle name="Salida 2 2 2 5" xfId="2861"/>
    <cellStyle name="Salida 2 2 3" xfId="2862"/>
    <cellStyle name="Salida 2 2 3 2" xfId="2863"/>
    <cellStyle name="Salida 2 2 3 2 2" xfId="2864"/>
    <cellStyle name="Salida 2 2 3 3" xfId="2865"/>
    <cellStyle name="Salida 2 2 3 3 2" xfId="2866"/>
    <cellStyle name="Salida 2 2 3 4" xfId="2867"/>
    <cellStyle name="Salida 2 2 3 4 2" xfId="2868"/>
    <cellStyle name="Salida 2 2 3 5" xfId="2869"/>
    <cellStyle name="Salida 2 2 4" xfId="2870"/>
    <cellStyle name="Salida 2 2 4 2" xfId="2871"/>
    <cellStyle name="Salida 2 2 5" xfId="2872"/>
    <cellStyle name="Salida 2 2 5 2" xfId="2873"/>
    <cellStyle name="Salida 2 2 6" xfId="2874"/>
    <cellStyle name="Salida 2 2 6 2" xfId="2875"/>
    <cellStyle name="Salida 2 2 7" xfId="2876"/>
    <cellStyle name="Salida 2 2 7 2" xfId="2877"/>
    <cellStyle name="Salida 2 2 8" xfId="2878"/>
    <cellStyle name="Salida 2 3" xfId="2879"/>
    <cellStyle name="Salida 2 4" xfId="2880"/>
    <cellStyle name="Salida 2 5" xfId="2881"/>
    <cellStyle name="Salida 2 6" xfId="2882"/>
    <cellStyle name="Salida 2 6 2" xfId="2883"/>
    <cellStyle name="Salida 2 7" xfId="2884"/>
    <cellStyle name="Salida 2 7 2" xfId="2885"/>
    <cellStyle name="Salida 2 8" xfId="2886"/>
    <cellStyle name="Salida 2 8 2" xfId="2887"/>
    <cellStyle name="Salida 2 9" xfId="2888"/>
    <cellStyle name="Salida 2 9 2" xfId="2889"/>
    <cellStyle name="Texto de advertencia 2" xfId="2890"/>
    <cellStyle name="Texto de advertencia 2 2" xfId="2891"/>
    <cellStyle name="Texto de advertencia 2 3" xfId="2892"/>
    <cellStyle name="Texto de advertencia 2 4" xfId="2893"/>
    <cellStyle name="Texto de advertencia 2 5" xfId="2894"/>
    <cellStyle name="Texto explicativo 2" xfId="2895"/>
    <cellStyle name="Texto explicativo 2 2" xfId="2896"/>
    <cellStyle name="Texto explicativo 2 3" xfId="2897"/>
    <cellStyle name="Texto explicativo 2 4" xfId="2898"/>
    <cellStyle name="Texto explicativo 2 5" xfId="2899"/>
    <cellStyle name="Title" xfId="2900"/>
    <cellStyle name="Title 2" xfId="2901"/>
    <cellStyle name="Title 3" xfId="2902"/>
    <cellStyle name="Title 4" xfId="2903"/>
    <cellStyle name="Title 5" xfId="2904"/>
    <cellStyle name="Título 1 2" xfId="2905"/>
    <cellStyle name="Título 1 2 2" xfId="2906"/>
    <cellStyle name="Título 1 2 3" xfId="2907"/>
    <cellStyle name="Título 1 2 4" xfId="2908"/>
    <cellStyle name="Título 1 2 5" xfId="2909"/>
    <cellStyle name="Título 2 2" xfId="2910"/>
    <cellStyle name="Título 2 2 2" xfId="2911"/>
    <cellStyle name="Título 2 2 3" xfId="2912"/>
    <cellStyle name="Título 2 2 4" xfId="2913"/>
    <cellStyle name="Título 2 2 5" xfId="2914"/>
    <cellStyle name="Título 3 2" xfId="2915"/>
    <cellStyle name="Título 3 2 2" xfId="2916"/>
    <cellStyle name="Título 3 2 2 2" xfId="2917"/>
    <cellStyle name="Título 3 2 2 2 2" xfId="2918"/>
    <cellStyle name="Título 3 2 2 2 2 2" xfId="2919"/>
    <cellStyle name="Título 3 2 2 2 3" xfId="2920"/>
    <cellStyle name="Título 3 2 2 3" xfId="2921"/>
    <cellStyle name="Título 3 2 2 3 2" xfId="2922"/>
    <cellStyle name="Título 3 2 2 4" xfId="2923"/>
    <cellStyle name="Título 3 2 2 4 2" xfId="2924"/>
    <cellStyle name="Título 3 2 2 5" xfId="2925"/>
    <cellStyle name="Título 3 2 3" xfId="2926"/>
    <cellStyle name="Título 3 2 3 2" xfId="2927"/>
    <cellStyle name="Título 3 2 3 2 2" xfId="2928"/>
    <cellStyle name="Título 3 2 3 3" xfId="2929"/>
    <cellStyle name="Título 3 2 4" xfId="2930"/>
    <cellStyle name="Título 3 2 5" xfId="2931"/>
    <cellStyle name="Título 3 2 6" xfId="2932"/>
    <cellStyle name="Título 3 2 6 2" xfId="2933"/>
    <cellStyle name="Título 3 2 7" xfId="2934"/>
    <cellStyle name="Título 3 2 8" xfId="2935"/>
    <cellStyle name="Título 4" xfId="2936"/>
    <cellStyle name="Título 4 2" xfId="2937"/>
    <cellStyle name="Título 4 3" xfId="2938"/>
    <cellStyle name="Título 4 4" xfId="2939"/>
    <cellStyle name="Título 4 5" xfId="2940"/>
    <cellStyle name="Total 2" xfId="2941"/>
    <cellStyle name="Total 2 10" xfId="2942"/>
    <cellStyle name="Total 2 2" xfId="2943"/>
    <cellStyle name="Total 2 2 2" xfId="2944"/>
    <cellStyle name="Total 2 2 2 2" xfId="2945"/>
    <cellStyle name="Total 2 2 2 2 2" xfId="2946"/>
    <cellStyle name="Total 2 2 2 3" xfId="2947"/>
    <cellStyle name="Total 2 2 2 3 2" xfId="2948"/>
    <cellStyle name="Total 2 2 2 4" xfId="2949"/>
    <cellStyle name="Total 2 2 2 4 2" xfId="2950"/>
    <cellStyle name="Total 2 2 2 5" xfId="2951"/>
    <cellStyle name="Total 2 2 3" xfId="2952"/>
    <cellStyle name="Total 2 2 3 2" xfId="2953"/>
    <cellStyle name="Total 2 2 3 2 2" xfId="2954"/>
    <cellStyle name="Total 2 2 3 3" xfId="2955"/>
    <cellStyle name="Total 2 2 3 3 2" xfId="2956"/>
    <cellStyle name="Total 2 2 3 4" xfId="2957"/>
    <cellStyle name="Total 2 2 3 4 2" xfId="2958"/>
    <cellStyle name="Total 2 2 3 5" xfId="2959"/>
    <cellStyle name="Total 2 2 4" xfId="2960"/>
    <cellStyle name="Total 2 2 4 2" xfId="2961"/>
    <cellStyle name="Total 2 2 5" xfId="2962"/>
    <cellStyle name="Total 2 2 5 2" xfId="2963"/>
    <cellStyle name="Total 2 2 6" xfId="2964"/>
    <cellStyle name="Total 2 2 6 2" xfId="2965"/>
    <cellStyle name="Total 2 2 7" xfId="2966"/>
    <cellStyle name="Total 2 2 7 2" xfId="2967"/>
    <cellStyle name="Total 2 2 8" xfId="2968"/>
    <cellStyle name="Total 2 3" xfId="2969"/>
    <cellStyle name="Total 2 4" xfId="2970"/>
    <cellStyle name="Total 2 5" xfId="2971"/>
    <cellStyle name="Total 2 6" xfId="2972"/>
    <cellStyle name="Total 2 6 2" xfId="2973"/>
    <cellStyle name="Total 2 7" xfId="2974"/>
    <cellStyle name="Total 2 7 2" xfId="2975"/>
    <cellStyle name="Total 2 8" xfId="2976"/>
    <cellStyle name="Total 2 8 2" xfId="2977"/>
    <cellStyle name="Total 2 9" xfId="2978"/>
    <cellStyle name="Total 2 9 2" xfId="2979"/>
    <cellStyle name="Total 3" xfId="2980"/>
    <cellStyle name="Total 3 2" xfId="2981"/>
    <cellStyle name="Total 3 2 2" xfId="2982"/>
    <cellStyle name="Total 3 2 2 2" xfId="2983"/>
    <cellStyle name="Total 3 2 3" xfId="2984"/>
    <cellStyle name="Total 3 2 3 2" xfId="2985"/>
    <cellStyle name="Total 3 2 4" xfId="2986"/>
    <cellStyle name="Total 3 2 4 2" xfId="2987"/>
    <cellStyle name="Total 3 2 5" xfId="2988"/>
    <cellStyle name="Total 3 3" xfId="2989"/>
    <cellStyle name="Total 3 3 2" xfId="2990"/>
    <cellStyle name="Total 3 3 2 2" xfId="2991"/>
    <cellStyle name="Total 3 3 3" xfId="2992"/>
    <cellStyle name="Total 3 3 3 2" xfId="2993"/>
    <cellStyle name="Total 3 3 4" xfId="2994"/>
    <cellStyle name="Total 3 3 4 2" xfId="2995"/>
    <cellStyle name="Total 3 3 5" xfId="2996"/>
    <cellStyle name="Total 3 4" xfId="2997"/>
    <cellStyle name="Total 3 4 2" xfId="2998"/>
    <cellStyle name="Total 3 5" xfId="2999"/>
    <cellStyle name="Total 3 5 2" xfId="3000"/>
    <cellStyle name="Total 3 6" xfId="3001"/>
    <cellStyle name="Total 3 6 2" xfId="3002"/>
    <cellStyle name="Total 3 7" xfId="3003"/>
    <cellStyle name="Total 3 7 2" xfId="3004"/>
    <cellStyle name="Total 3 8" xfId="3005"/>
    <cellStyle name="Total 4" xfId="3006"/>
    <cellStyle name="Warning Text" xfId="3007"/>
    <cellStyle name="Warning Text 2" xfId="3008"/>
    <cellStyle name="Warning Text 3" xfId="3009"/>
    <cellStyle name="Warning Text 4" xfId="3010"/>
    <cellStyle name="Warning Text 5" xfId="30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IPAP-011-2026%20CONSTRUCCION%20TANQUE%20REGULADOR%20AGUA%20POTABLE%20CERROS%20DE%20GURABO%20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de Vol  IMPUL."/>
      <sheetName val="CALCULO VOL DISTR 24"/>
      <sheetName val="CALCULO VOL DISTR  12 "/>
      <sheetName val="Análisis de Registros"/>
      <sheetName val="ANALISIS PIEZAS (2)"/>
      <sheetName val="ANALISIS "/>
      <sheetName val="Rendimientos "/>
      <sheetName val="Depreciaciones"/>
      <sheetName val="ANALISIS PIEZAS"/>
      <sheetName val="ANALISIS REG."/>
      <sheetName val="DIAMETROS TUB."/>
      <sheetName val="MANO DE OBRA "/>
      <sheetName val="MATERIALES"/>
      <sheetName val="INST. ELECT."/>
      <sheetName val="Análisis Piezas"/>
      <sheetName val="Ana - Cost"/>
      <sheetName val="Hoja1"/>
      <sheetName val="Hoja2"/>
      <sheetName val="Presupuesto IMPUL."/>
      <sheetName val="Presupuesto TANQUE 1"/>
      <sheetName val="L.C."/>
      <sheetName val="PARA COMPRAS"/>
      <sheetName val="Presupuesto DISTR 24"/>
      <sheetName val="Presupuesto DISTR 16 y 12"/>
      <sheetName val="Hoja3"/>
      <sheetName val="Presup LA PENDA-PUÑAL"/>
      <sheetName val="PRESUPUESTO REFORZADORA"/>
      <sheetName val="COTI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J419"/>
  <sheetViews>
    <sheetView tabSelected="1" view="pageBreakPreview" topLeftCell="A76" zoomScale="87" zoomScaleNormal="90" zoomScaleSheetLayoutView="87" workbookViewId="0">
      <selection activeCell="C89" sqref="C89"/>
    </sheetView>
  </sheetViews>
  <sheetFormatPr baseColWidth="10" defaultColWidth="14" defaultRowHeight="15" x14ac:dyDescent="0.2"/>
  <cols>
    <col min="1" max="1" width="9.42578125" style="36" customWidth="1"/>
    <col min="2" max="2" width="30.28515625" style="36" customWidth="1"/>
    <col min="3" max="3" width="62.42578125" style="36" customWidth="1"/>
    <col min="4" max="4" width="11.85546875" style="36" customWidth="1"/>
    <col min="5" max="5" width="8.42578125" style="36" bestFit="1" customWidth="1"/>
    <col min="6" max="6" width="26.140625" style="36" customWidth="1"/>
    <col min="7" max="7" width="25" style="36" customWidth="1"/>
    <col min="8" max="8" width="24" style="36" customWidth="1"/>
    <col min="9" max="9" width="18.28515625" style="33" hidden="1" customWidth="1"/>
    <col min="10" max="10" width="0" style="33" hidden="1" customWidth="1"/>
    <col min="11" max="16384" width="14" style="33"/>
  </cols>
  <sheetData>
    <row r="2" spans="1:10" s="2" customFormat="1" ht="15.75" x14ac:dyDescent="0.25">
      <c r="A2" s="167" t="s">
        <v>0</v>
      </c>
      <c r="B2" s="167"/>
      <c r="C2" s="167"/>
      <c r="D2" s="167"/>
      <c r="E2" s="167"/>
      <c r="F2" s="167"/>
      <c r="G2" s="167"/>
      <c r="H2" s="167"/>
      <c r="I2" s="1"/>
    </row>
    <row r="3" spans="1:10" s="2" customFormat="1" ht="15.75" x14ac:dyDescent="0.25">
      <c r="A3" s="3"/>
      <c r="B3" s="3"/>
      <c r="C3" s="3"/>
      <c r="D3" s="4"/>
      <c r="E3" s="3"/>
      <c r="F3" s="3"/>
      <c r="G3" s="5"/>
      <c r="H3" s="3"/>
      <c r="I3" s="1"/>
    </row>
    <row r="4" spans="1:10" customFormat="1" ht="15.75" x14ac:dyDescent="0.25">
      <c r="B4" s="6" t="s">
        <v>1</v>
      </c>
      <c r="C4" s="7" t="s">
        <v>2</v>
      </c>
      <c r="D4" s="8"/>
      <c r="E4" s="8"/>
      <c r="F4" s="8"/>
      <c r="G4" s="9"/>
      <c r="I4" s="10"/>
      <c r="J4" s="11"/>
    </row>
    <row r="5" spans="1:10" customFormat="1" ht="15.75" x14ac:dyDescent="0.25">
      <c r="B5" s="6" t="s">
        <v>3</v>
      </c>
      <c r="C5" s="12" t="s">
        <v>4</v>
      </c>
      <c r="D5" s="8"/>
      <c r="E5" s="8"/>
      <c r="F5" s="8"/>
      <c r="G5" s="9"/>
      <c r="H5" s="13"/>
      <c r="I5" s="10"/>
      <c r="J5" s="11"/>
    </row>
    <row r="6" spans="1:10" customFormat="1" ht="15.75" x14ac:dyDescent="0.25">
      <c r="B6" s="6" t="s">
        <v>5</v>
      </c>
      <c r="C6" s="12" t="s">
        <v>6</v>
      </c>
      <c r="D6" s="13"/>
      <c r="E6" s="8"/>
      <c r="F6" s="8"/>
      <c r="G6" s="14"/>
      <c r="H6" s="15"/>
      <c r="I6" s="10"/>
      <c r="J6" s="16"/>
    </row>
    <row r="7" spans="1:10" customFormat="1" ht="15.75" x14ac:dyDescent="0.25">
      <c r="B7" s="6" t="s">
        <v>7</v>
      </c>
      <c r="C7" s="12" t="s">
        <v>8</v>
      </c>
      <c r="D7" s="13"/>
      <c r="E7" s="8"/>
      <c r="F7" s="8"/>
      <c r="G7" s="14"/>
      <c r="H7" s="15"/>
      <c r="I7" s="10"/>
      <c r="J7" s="16"/>
    </row>
    <row r="8" spans="1:10" customFormat="1" ht="15.75" x14ac:dyDescent="0.25">
      <c r="B8" s="6" t="s">
        <v>9</v>
      </c>
      <c r="C8" s="17"/>
      <c r="D8" s="13"/>
      <c r="E8" s="8"/>
      <c r="F8" s="8"/>
      <c r="G8" s="14"/>
      <c r="H8" s="15"/>
    </row>
    <row r="9" spans="1:10" s="2" customFormat="1" ht="15.75" x14ac:dyDescent="0.25">
      <c r="B9" s="12"/>
      <c r="D9" s="18"/>
      <c r="E9" s="19"/>
      <c r="G9" s="20"/>
    </row>
    <row r="10" spans="1:10" customFormat="1" ht="12.75" x14ac:dyDescent="0.2">
      <c r="A10" s="21" t="s">
        <v>10</v>
      </c>
      <c r="B10" s="168" t="s">
        <v>11</v>
      </c>
      <c r="C10" s="168"/>
      <c r="D10" s="21" t="s">
        <v>12</v>
      </c>
      <c r="E10" s="21" t="s">
        <v>13</v>
      </c>
      <c r="F10" s="21" t="s">
        <v>14</v>
      </c>
      <c r="G10" s="22" t="s">
        <v>15</v>
      </c>
      <c r="H10" s="21" t="s">
        <v>16</v>
      </c>
    </row>
    <row r="11" spans="1:10" customFormat="1" ht="12.75" x14ac:dyDescent="0.2">
      <c r="A11" s="23"/>
      <c r="B11" s="23"/>
      <c r="C11" s="23"/>
      <c r="D11" s="23"/>
      <c r="E11" s="23"/>
      <c r="F11" s="23"/>
      <c r="G11" s="14"/>
      <c r="H11" s="23"/>
    </row>
    <row r="12" spans="1:10" s="2" customFormat="1" ht="15.75" x14ac:dyDescent="0.25">
      <c r="A12" s="24" t="s">
        <v>17</v>
      </c>
      <c r="B12" s="25" t="s">
        <v>18</v>
      </c>
      <c r="C12" s="26"/>
      <c r="D12" s="27"/>
      <c r="E12" s="28"/>
      <c r="F12" s="29"/>
      <c r="G12" s="29"/>
      <c r="H12" s="30">
        <f>SUM(H13:H100)</f>
        <v>0</v>
      </c>
    </row>
    <row r="13" spans="1:10" ht="15.75" x14ac:dyDescent="0.25">
      <c r="A13" s="31"/>
      <c r="B13" s="31"/>
      <c r="C13" s="31"/>
      <c r="D13" s="31"/>
      <c r="E13" s="31"/>
      <c r="F13" s="32"/>
      <c r="G13" s="31"/>
      <c r="H13" s="31"/>
    </row>
    <row r="14" spans="1:10" s="2" customFormat="1" ht="15.75" x14ac:dyDescent="0.25">
      <c r="A14" s="34">
        <v>1</v>
      </c>
      <c r="B14" s="34" t="s">
        <v>19</v>
      </c>
      <c r="D14" s="35"/>
      <c r="E14" s="19"/>
    </row>
    <row r="15" spans="1:10" s="2" customFormat="1" ht="15.75" x14ac:dyDescent="0.25">
      <c r="A15" s="36">
        <v>1.01</v>
      </c>
      <c r="B15" s="36" t="s">
        <v>20</v>
      </c>
      <c r="D15" s="37">
        <v>24</v>
      </c>
      <c r="E15" s="38" t="s">
        <v>21</v>
      </c>
      <c r="F15" s="39"/>
      <c r="G15" s="39">
        <f>ROUND(D15*F15,2)</f>
        <v>0</v>
      </c>
      <c r="H15" s="40"/>
      <c r="I15" s="40"/>
      <c r="J15" s="40"/>
    </row>
    <row r="16" spans="1:10" s="2" customFormat="1" ht="15.75" x14ac:dyDescent="0.25">
      <c r="A16" s="36"/>
      <c r="B16" s="36" t="s">
        <v>22</v>
      </c>
      <c r="D16" s="36"/>
      <c r="E16" s="38"/>
      <c r="F16" s="39"/>
      <c r="G16" s="39"/>
      <c r="H16" s="40"/>
      <c r="I16" s="40"/>
      <c r="J16" s="40"/>
    </row>
    <row r="17" spans="1:10" s="2" customFormat="1" ht="15.75" x14ac:dyDescent="0.25">
      <c r="A17" s="36">
        <f>+A15+0.01</f>
        <v>1.02</v>
      </c>
      <c r="B17" s="36" t="s">
        <v>23</v>
      </c>
      <c r="D17" s="37">
        <v>125.49000000000001</v>
      </c>
      <c r="E17" s="38" t="s">
        <v>24</v>
      </c>
      <c r="F17" s="39"/>
      <c r="G17" s="39">
        <f>ROUND(D17*F17,2)</f>
        <v>0</v>
      </c>
      <c r="H17" s="40"/>
      <c r="I17" s="40"/>
      <c r="J17" s="40"/>
    </row>
    <row r="18" spans="1:10" s="2" customFormat="1" ht="15.75" x14ac:dyDescent="0.25">
      <c r="A18" s="36">
        <f>+A17+0.01</f>
        <v>1.03</v>
      </c>
      <c r="B18" s="36" t="s">
        <v>25</v>
      </c>
      <c r="D18" s="37">
        <v>1</v>
      </c>
      <c r="E18" s="38" t="s">
        <v>26</v>
      </c>
      <c r="F18" s="39"/>
      <c r="G18" s="39">
        <f>ROUND(D18*F18,2)</f>
        <v>0</v>
      </c>
      <c r="H18" s="40"/>
      <c r="I18" s="40"/>
      <c r="J18" s="40"/>
    </row>
    <row r="19" spans="1:10" s="2" customFormat="1" ht="15.75" x14ac:dyDescent="0.25">
      <c r="A19" s="36">
        <f t="shared" ref="A19:A20" si="0">+A18+0.01</f>
        <v>1.04</v>
      </c>
      <c r="B19" s="36" t="s">
        <v>27</v>
      </c>
      <c r="D19" s="36">
        <v>1720</v>
      </c>
      <c r="E19" s="38" t="s">
        <v>28</v>
      </c>
      <c r="F19" s="39"/>
      <c r="G19" s="39">
        <f>ROUND(D19*F19,2)</f>
        <v>0</v>
      </c>
      <c r="H19" s="40"/>
      <c r="I19" s="40"/>
      <c r="J19" s="40"/>
    </row>
    <row r="20" spans="1:10" s="2" customFormat="1" ht="17.25" customHeight="1" x14ac:dyDescent="0.25">
      <c r="A20" s="36">
        <f t="shared" si="0"/>
        <v>1.05</v>
      </c>
      <c r="B20" s="41" t="s">
        <v>29</v>
      </c>
      <c r="D20" s="36">
        <v>1</v>
      </c>
      <c r="E20" s="38" t="s">
        <v>30</v>
      </c>
      <c r="F20" s="39"/>
      <c r="G20" s="39">
        <f>ROUND(D20*F20,2)</f>
        <v>0</v>
      </c>
      <c r="H20" s="40"/>
      <c r="I20" s="40"/>
      <c r="J20" s="40"/>
    </row>
    <row r="21" spans="1:10" s="2" customFormat="1" ht="15.75" x14ac:dyDescent="0.25">
      <c r="A21" s="42"/>
      <c r="B21" s="41" t="s">
        <v>31</v>
      </c>
      <c r="D21" s="43"/>
      <c r="E21" s="19"/>
      <c r="F21" s="39"/>
      <c r="G21" s="39"/>
      <c r="H21" s="40">
        <f>SUM(G15:G21)</f>
        <v>0</v>
      </c>
      <c r="I21" s="40"/>
      <c r="J21" s="40"/>
    </row>
    <row r="22" spans="1:10" x14ac:dyDescent="0.2">
      <c r="I22" s="36"/>
    </row>
    <row r="23" spans="1:10" ht="15.75" x14ac:dyDescent="0.25">
      <c r="A23" s="34">
        <v>2</v>
      </c>
      <c r="B23" s="34" t="s">
        <v>32</v>
      </c>
      <c r="F23" s="39"/>
      <c r="G23" s="39"/>
      <c r="I23" s="36"/>
    </row>
    <row r="24" spans="1:10" x14ac:dyDescent="0.2">
      <c r="A24" s="36">
        <f>+A23+0.01</f>
        <v>2.0099999999999998</v>
      </c>
      <c r="B24" s="36" t="s">
        <v>33</v>
      </c>
      <c r="D24" s="42">
        <v>2580</v>
      </c>
      <c r="E24" s="38" t="s">
        <v>34</v>
      </c>
      <c r="F24" s="39"/>
      <c r="G24" s="39">
        <f>F24*D24</f>
        <v>0</v>
      </c>
      <c r="I24" s="44"/>
    </row>
    <row r="25" spans="1:10" x14ac:dyDescent="0.2">
      <c r="A25" s="36">
        <f>+A24+0.01</f>
        <v>2.0199999999999996</v>
      </c>
      <c r="B25" s="36" t="s">
        <v>35</v>
      </c>
      <c r="D25" s="42">
        <v>3225</v>
      </c>
      <c r="E25" s="38" t="s">
        <v>34</v>
      </c>
      <c r="F25" s="39"/>
      <c r="G25" s="39">
        <f>F25*D25</f>
        <v>0</v>
      </c>
      <c r="I25" s="44"/>
    </row>
    <row r="26" spans="1:10" x14ac:dyDescent="0.2">
      <c r="A26" s="36">
        <f>+A25+0.01</f>
        <v>2.0299999999999994</v>
      </c>
      <c r="B26" s="36" t="s">
        <v>36</v>
      </c>
      <c r="D26" s="42">
        <v>3354</v>
      </c>
      <c r="E26" s="38" t="s">
        <v>34</v>
      </c>
      <c r="F26" s="39"/>
      <c r="G26" s="39">
        <f>F26*D26</f>
        <v>0</v>
      </c>
      <c r="I26" s="44"/>
    </row>
    <row r="27" spans="1:10" x14ac:dyDescent="0.2">
      <c r="A27" s="36">
        <f>+A26+0.01</f>
        <v>2.0399999999999991</v>
      </c>
      <c r="B27" s="36" t="s">
        <v>37</v>
      </c>
      <c r="D27" s="42">
        <v>3354</v>
      </c>
      <c r="E27" s="38" t="s">
        <v>34</v>
      </c>
      <c r="F27" s="39"/>
      <c r="G27" s="39">
        <f>F27*D27</f>
        <v>0</v>
      </c>
      <c r="I27" s="44"/>
    </row>
    <row r="28" spans="1:10" ht="15.75" x14ac:dyDescent="0.25">
      <c r="D28" s="42"/>
      <c r="E28" s="38"/>
      <c r="F28" s="39"/>
      <c r="G28" s="39"/>
      <c r="H28" s="40">
        <f>SUM(G24:G28)</f>
        <v>0</v>
      </c>
      <c r="I28" s="45" t="e">
        <f>#REF!</f>
        <v>#REF!</v>
      </c>
    </row>
    <row r="29" spans="1:10" ht="15.75" x14ac:dyDescent="0.25">
      <c r="A29" s="34">
        <v>3</v>
      </c>
      <c r="B29" s="34" t="s">
        <v>38</v>
      </c>
      <c r="F29" s="39"/>
      <c r="G29" s="39"/>
      <c r="I29" s="44"/>
    </row>
    <row r="30" spans="1:10" x14ac:dyDescent="0.2">
      <c r="A30" s="36">
        <v>3.01</v>
      </c>
      <c r="B30" s="36" t="s">
        <v>39</v>
      </c>
      <c r="D30" s="36">
        <v>13.251920000000002</v>
      </c>
      <c r="E30" s="38" t="s">
        <v>40</v>
      </c>
      <c r="F30" s="39"/>
      <c r="G30" s="39">
        <f>F30*D30</f>
        <v>0</v>
      </c>
      <c r="I30" s="44"/>
    </row>
    <row r="31" spans="1:10" x14ac:dyDescent="0.2">
      <c r="A31" s="36">
        <v>3.02</v>
      </c>
      <c r="B31" s="36" t="s">
        <v>41</v>
      </c>
      <c r="D31" s="36">
        <v>159.02304000000001</v>
      </c>
      <c r="E31" s="38" t="s">
        <v>40</v>
      </c>
      <c r="F31" s="39"/>
      <c r="G31" s="39">
        <f>F31*D31</f>
        <v>0</v>
      </c>
      <c r="I31" s="44"/>
    </row>
    <row r="32" spans="1:10" ht="15.75" x14ac:dyDescent="0.25">
      <c r="B32" s="36" t="s">
        <v>42</v>
      </c>
      <c r="F32" s="39"/>
      <c r="G32" s="39"/>
      <c r="H32" s="40">
        <f>SUM(G30:G32)</f>
        <v>0</v>
      </c>
      <c r="I32" s="44"/>
    </row>
    <row r="33" spans="1:9" x14ac:dyDescent="0.2">
      <c r="F33" s="39"/>
      <c r="G33" s="39"/>
      <c r="I33" s="44"/>
    </row>
    <row r="34" spans="1:9" ht="15.75" x14ac:dyDescent="0.25">
      <c r="A34" s="34">
        <v>4</v>
      </c>
      <c r="B34" s="34" t="s">
        <v>43</v>
      </c>
      <c r="F34" s="39"/>
      <c r="G34" s="39"/>
      <c r="I34" s="44"/>
    </row>
    <row r="35" spans="1:9" x14ac:dyDescent="0.2">
      <c r="A35" s="37">
        <f>+A34+0.01</f>
        <v>4.01</v>
      </c>
      <c r="B35" s="37" t="s">
        <v>44</v>
      </c>
      <c r="C35" s="37"/>
      <c r="D35" s="43">
        <v>1</v>
      </c>
      <c r="E35" s="46" t="s">
        <v>45</v>
      </c>
      <c r="F35" s="39"/>
      <c r="G35" s="39">
        <f>F35*D35</f>
        <v>0</v>
      </c>
      <c r="I35" s="44"/>
    </row>
    <row r="36" spans="1:9" x14ac:dyDescent="0.2">
      <c r="A36" s="37"/>
      <c r="B36" s="37" t="s">
        <v>46</v>
      </c>
      <c r="C36" s="37"/>
      <c r="D36" s="37"/>
      <c r="E36" s="37"/>
      <c r="F36" s="39"/>
      <c r="G36" s="39"/>
      <c r="I36" s="44"/>
    </row>
    <row r="37" spans="1:9" x14ac:dyDescent="0.2">
      <c r="A37" s="37"/>
      <c r="B37" s="37" t="s">
        <v>47</v>
      </c>
      <c r="C37" s="37"/>
      <c r="D37" s="37"/>
      <c r="E37" s="37"/>
      <c r="F37" s="39"/>
      <c r="G37" s="39"/>
      <c r="I37" s="44"/>
    </row>
    <row r="38" spans="1:9" x14ac:dyDescent="0.2">
      <c r="A38" s="37"/>
      <c r="B38" s="37" t="s">
        <v>48</v>
      </c>
      <c r="C38" s="37"/>
      <c r="D38" s="37"/>
      <c r="E38" s="37"/>
      <c r="F38" s="39"/>
      <c r="G38" s="39"/>
      <c r="I38" s="44"/>
    </row>
    <row r="39" spans="1:9" x14ac:dyDescent="0.2">
      <c r="A39" s="37"/>
      <c r="B39" s="37" t="s">
        <v>49</v>
      </c>
      <c r="C39" s="37"/>
      <c r="D39" s="37"/>
      <c r="E39" s="37"/>
      <c r="F39" s="39"/>
      <c r="G39" s="39"/>
      <c r="I39" s="44"/>
    </row>
    <row r="40" spans="1:9" x14ac:dyDescent="0.2">
      <c r="A40" s="37"/>
      <c r="B40" s="37" t="s">
        <v>50</v>
      </c>
      <c r="C40" s="37"/>
      <c r="D40" s="37"/>
      <c r="E40" s="37"/>
      <c r="F40" s="39"/>
      <c r="G40" s="39"/>
      <c r="I40" s="44"/>
    </row>
    <row r="41" spans="1:9" x14ac:dyDescent="0.2">
      <c r="A41" s="37">
        <f>+A35+0.01</f>
        <v>4.0199999999999996</v>
      </c>
      <c r="B41" s="37" t="s">
        <v>51</v>
      </c>
      <c r="C41" s="37"/>
      <c r="D41" s="43">
        <v>1</v>
      </c>
      <c r="E41" s="46" t="s">
        <v>45</v>
      </c>
      <c r="F41" s="39"/>
      <c r="G41" s="39">
        <f>F41*D41</f>
        <v>0</v>
      </c>
      <c r="I41" s="44"/>
    </row>
    <row r="42" spans="1:9" x14ac:dyDescent="0.2">
      <c r="A42" s="37"/>
      <c r="B42" s="37" t="s">
        <v>52</v>
      </c>
      <c r="C42" s="37"/>
      <c r="D42" s="37"/>
      <c r="E42" s="37"/>
      <c r="F42" s="39"/>
      <c r="G42" s="39"/>
      <c r="I42" s="44"/>
    </row>
    <row r="43" spans="1:9" x14ac:dyDescent="0.2">
      <c r="A43" s="37"/>
      <c r="B43" s="37" t="s">
        <v>53</v>
      </c>
      <c r="C43" s="37"/>
      <c r="D43" s="37"/>
      <c r="E43" s="37"/>
      <c r="F43" s="39"/>
      <c r="G43" s="39"/>
      <c r="I43" s="44"/>
    </row>
    <row r="44" spans="1:9" x14ac:dyDescent="0.2">
      <c r="A44" s="37"/>
      <c r="B44" s="37" t="s">
        <v>54</v>
      </c>
      <c r="C44" s="37"/>
      <c r="D44" s="37"/>
      <c r="E44" s="37"/>
      <c r="F44" s="39"/>
      <c r="G44" s="39"/>
      <c r="I44" s="44"/>
    </row>
    <row r="45" spans="1:9" x14ac:dyDescent="0.2">
      <c r="A45" s="37"/>
      <c r="B45" s="37" t="s">
        <v>55</v>
      </c>
      <c r="C45" s="37"/>
      <c r="D45" s="37"/>
      <c r="E45" s="37"/>
      <c r="F45" s="39"/>
      <c r="G45" s="39"/>
      <c r="I45" s="44"/>
    </row>
    <row r="46" spans="1:9" x14ac:dyDescent="0.2">
      <c r="A46" s="37"/>
      <c r="B46" s="37" t="s">
        <v>56</v>
      </c>
      <c r="C46" s="37"/>
      <c r="D46" s="37"/>
      <c r="E46" s="37"/>
      <c r="F46" s="39"/>
      <c r="G46" s="39"/>
      <c r="I46" s="44"/>
    </row>
    <row r="47" spans="1:9" ht="15.75" x14ac:dyDescent="0.25">
      <c r="A47" s="47">
        <f>+A41+0.01</f>
        <v>4.0299999999999994</v>
      </c>
      <c r="B47" s="37" t="s">
        <v>57</v>
      </c>
      <c r="C47" s="37"/>
      <c r="D47" s="43">
        <v>1</v>
      </c>
      <c r="E47" s="46" t="s">
        <v>45</v>
      </c>
      <c r="F47" s="39"/>
      <c r="G47" s="39">
        <f>F47*D47</f>
        <v>0</v>
      </c>
      <c r="H47" s="40"/>
      <c r="I47" s="44"/>
    </row>
    <row r="48" spans="1:9" ht="15.75" x14ac:dyDescent="0.25">
      <c r="A48" s="37"/>
      <c r="B48" s="37" t="s">
        <v>58</v>
      </c>
      <c r="C48" s="37"/>
      <c r="D48" s="37"/>
      <c r="E48" s="37"/>
      <c r="F48" s="39"/>
      <c r="G48" s="39"/>
      <c r="H48" s="40"/>
      <c r="I48" s="44"/>
    </row>
    <row r="49" spans="1:10" ht="15.75" x14ac:dyDescent="0.25">
      <c r="A49" s="37"/>
      <c r="B49" s="37" t="s">
        <v>59</v>
      </c>
      <c r="C49" s="37"/>
      <c r="D49" s="37"/>
      <c r="E49" s="37"/>
      <c r="F49" s="39"/>
      <c r="G49" s="39"/>
      <c r="H49" s="40">
        <f>SUM(G35:G49)</f>
        <v>0</v>
      </c>
      <c r="I49" s="44"/>
    </row>
    <row r="50" spans="1:10" ht="15.75" x14ac:dyDescent="0.25">
      <c r="A50" s="37"/>
      <c r="B50" s="37" t="s">
        <v>60</v>
      </c>
      <c r="C50" s="37"/>
      <c r="D50" s="37"/>
      <c r="E50" s="37"/>
      <c r="F50" s="39"/>
      <c r="G50" s="39"/>
      <c r="H50" s="40"/>
      <c r="I50" s="44"/>
    </row>
    <row r="51" spans="1:10" ht="15.75" x14ac:dyDescent="0.25">
      <c r="B51" s="48" t="s">
        <v>61</v>
      </c>
      <c r="C51" s="49"/>
      <c r="D51" s="49"/>
      <c r="F51" s="39"/>
      <c r="G51" s="39"/>
      <c r="H51" s="40"/>
      <c r="I51" s="44"/>
    </row>
    <row r="52" spans="1:10" ht="15.75" x14ac:dyDescent="0.25">
      <c r="F52" s="39"/>
      <c r="G52" s="39"/>
      <c r="H52" s="40"/>
      <c r="I52" s="44"/>
    </row>
    <row r="53" spans="1:10" ht="15.75" x14ac:dyDescent="0.25">
      <c r="A53" s="34">
        <v>5</v>
      </c>
      <c r="B53" s="34" t="s">
        <v>62</v>
      </c>
      <c r="F53" s="39"/>
      <c r="G53" s="39"/>
      <c r="H53" s="40"/>
      <c r="I53" s="44"/>
    </row>
    <row r="54" spans="1:10" ht="15.75" x14ac:dyDescent="0.25">
      <c r="A54" s="42">
        <v>5.01</v>
      </c>
      <c r="B54" s="36" t="s">
        <v>63</v>
      </c>
      <c r="D54" s="37">
        <v>4</v>
      </c>
      <c r="E54" s="38" t="s">
        <v>45</v>
      </c>
      <c r="F54" s="39"/>
      <c r="G54" s="39">
        <f>F54*D54</f>
        <v>0</v>
      </c>
      <c r="H54" s="40"/>
      <c r="I54" s="44"/>
    </row>
    <row r="55" spans="1:10" ht="15.75" x14ac:dyDescent="0.25">
      <c r="B55" s="36" t="s">
        <v>64</v>
      </c>
      <c r="F55" s="39"/>
      <c r="G55" s="39"/>
      <c r="H55" s="40"/>
      <c r="I55" s="44"/>
    </row>
    <row r="56" spans="1:10" ht="15.75" x14ac:dyDescent="0.25">
      <c r="B56" s="36" t="s">
        <v>65</v>
      </c>
      <c r="F56" s="39"/>
      <c r="G56" s="39"/>
      <c r="H56" s="40">
        <f>SUM(G54:G56)</f>
        <v>0</v>
      </c>
      <c r="I56" s="44"/>
    </row>
    <row r="57" spans="1:10" ht="15.75" x14ac:dyDescent="0.25">
      <c r="B57" s="36" t="s">
        <v>66</v>
      </c>
      <c r="F57" s="39"/>
      <c r="G57" s="39"/>
      <c r="H57" s="40"/>
      <c r="I57" s="44"/>
    </row>
    <row r="58" spans="1:10" ht="15.75" x14ac:dyDescent="0.25">
      <c r="B58" s="48" t="s">
        <v>67</v>
      </c>
      <c r="C58" s="49"/>
      <c r="D58" s="49"/>
      <c r="F58" s="39"/>
      <c r="G58" s="39"/>
      <c r="H58" s="40"/>
      <c r="I58" s="44"/>
    </row>
    <row r="59" spans="1:10" ht="15.75" x14ac:dyDescent="0.25">
      <c r="D59" s="37"/>
      <c r="F59" s="39"/>
      <c r="G59" s="39"/>
      <c r="H59" s="40"/>
      <c r="I59" s="44"/>
    </row>
    <row r="60" spans="1:10" ht="15.75" x14ac:dyDescent="0.25">
      <c r="D60" s="37"/>
      <c r="F60" s="39"/>
      <c r="G60" s="39"/>
      <c r="H60" s="40"/>
      <c r="I60" s="44"/>
    </row>
    <row r="61" spans="1:10" ht="15.75" x14ac:dyDescent="0.25">
      <c r="A61" s="34">
        <v>6</v>
      </c>
      <c r="B61" s="34" t="s">
        <v>68</v>
      </c>
      <c r="D61" s="37"/>
      <c r="F61" s="39"/>
      <c r="G61" s="39"/>
      <c r="H61" s="40"/>
      <c r="I61" s="44"/>
    </row>
    <row r="62" spans="1:10" ht="15.75" x14ac:dyDescent="0.25">
      <c r="A62" s="47">
        <f>A61+0.01</f>
        <v>6.01</v>
      </c>
      <c r="B62" s="37" t="s">
        <v>69</v>
      </c>
      <c r="C62" s="37"/>
      <c r="D62" s="37">
        <v>15</v>
      </c>
      <c r="E62" s="46" t="s">
        <v>45</v>
      </c>
      <c r="F62" s="39"/>
      <c r="G62" s="39">
        <f t="shared" ref="G62:G73" si="1">ROUND(D62*F62,2)</f>
        <v>0</v>
      </c>
      <c r="H62" s="40"/>
      <c r="I62" s="44"/>
    </row>
    <row r="63" spans="1:10" ht="15.75" x14ac:dyDescent="0.25">
      <c r="A63" s="47">
        <f>+A62+0.01</f>
        <v>6.02</v>
      </c>
      <c r="B63" s="37" t="s">
        <v>70</v>
      </c>
      <c r="C63" s="37"/>
      <c r="D63" s="37">
        <v>6</v>
      </c>
      <c r="E63" s="46" t="s">
        <v>45</v>
      </c>
      <c r="F63" s="39"/>
      <c r="G63" s="39">
        <f t="shared" si="1"/>
        <v>0</v>
      </c>
      <c r="H63" s="40"/>
      <c r="I63" s="45" t="e">
        <f>#REF!</f>
        <v>#REF!</v>
      </c>
    </row>
    <row r="64" spans="1:10" ht="15.75" x14ac:dyDescent="0.25">
      <c r="A64" s="47">
        <f t="shared" ref="A64:A74" si="2">+A63+0.01</f>
        <v>6.0299999999999994</v>
      </c>
      <c r="B64" s="37" t="s">
        <v>71</v>
      </c>
      <c r="C64" s="37"/>
      <c r="D64" s="37">
        <v>4</v>
      </c>
      <c r="E64" s="46" t="s">
        <v>45</v>
      </c>
      <c r="F64" s="39"/>
      <c r="G64" s="39">
        <f t="shared" si="1"/>
        <v>0</v>
      </c>
      <c r="H64" s="40"/>
      <c r="I64" s="50" t="e">
        <f>#REF!</f>
        <v>#REF!</v>
      </c>
      <c r="J64" s="51"/>
    </row>
    <row r="65" spans="1:10" ht="15.75" x14ac:dyDescent="0.25">
      <c r="A65" s="47">
        <f t="shared" si="2"/>
        <v>6.0399999999999991</v>
      </c>
      <c r="B65" s="37" t="s">
        <v>72</v>
      </c>
      <c r="C65" s="37"/>
      <c r="D65" s="37">
        <v>2</v>
      </c>
      <c r="E65" s="46" t="s">
        <v>45</v>
      </c>
      <c r="F65" s="39"/>
      <c r="G65" s="39">
        <f t="shared" si="1"/>
        <v>0</v>
      </c>
      <c r="H65" s="40"/>
      <c r="I65" s="50"/>
      <c r="J65" s="51"/>
    </row>
    <row r="66" spans="1:10" ht="15.75" x14ac:dyDescent="0.25">
      <c r="A66" s="47">
        <f t="shared" si="2"/>
        <v>6.0499999999999989</v>
      </c>
      <c r="B66" s="37" t="s">
        <v>73</v>
      </c>
      <c r="C66" s="37"/>
      <c r="D66" s="37">
        <v>2</v>
      </c>
      <c r="E66" s="46" t="s">
        <v>45</v>
      </c>
      <c r="F66" s="39"/>
      <c r="G66" s="39">
        <f t="shared" si="1"/>
        <v>0</v>
      </c>
      <c r="H66" s="40"/>
      <c r="I66" s="50"/>
      <c r="J66" s="51"/>
    </row>
    <row r="67" spans="1:10" ht="15.75" x14ac:dyDescent="0.25">
      <c r="A67" s="47">
        <f t="shared" si="2"/>
        <v>6.0599999999999987</v>
      </c>
      <c r="B67" s="37" t="s">
        <v>74</v>
      </c>
      <c r="C67" s="37"/>
      <c r="D67" s="37">
        <v>1</v>
      </c>
      <c r="E67" s="46" t="s">
        <v>45</v>
      </c>
      <c r="F67" s="39"/>
      <c r="G67" s="39">
        <f t="shared" si="1"/>
        <v>0</v>
      </c>
      <c r="H67" s="40"/>
      <c r="I67" s="50"/>
      <c r="J67" s="51"/>
    </row>
    <row r="68" spans="1:10" ht="15.75" x14ac:dyDescent="0.25">
      <c r="A68" s="47">
        <f t="shared" si="2"/>
        <v>6.0699999999999985</v>
      </c>
      <c r="B68" s="37" t="s">
        <v>75</v>
      </c>
      <c r="C68" s="37"/>
      <c r="D68" s="37">
        <v>26</v>
      </c>
      <c r="E68" s="46" t="s">
        <v>45</v>
      </c>
      <c r="F68" s="39"/>
      <c r="G68" s="39">
        <f t="shared" si="1"/>
        <v>0</v>
      </c>
      <c r="H68" s="40"/>
      <c r="I68" s="44"/>
    </row>
    <row r="69" spans="1:10" ht="15.75" x14ac:dyDescent="0.25">
      <c r="A69" s="47">
        <f t="shared" si="2"/>
        <v>6.0799999999999983</v>
      </c>
      <c r="B69" s="37" t="s">
        <v>76</v>
      </c>
      <c r="C69" s="37"/>
      <c r="D69" s="37">
        <v>10</v>
      </c>
      <c r="E69" s="46" t="s">
        <v>45</v>
      </c>
      <c r="F69" s="39"/>
      <c r="G69" s="39">
        <f t="shared" si="1"/>
        <v>0</v>
      </c>
      <c r="H69" s="40"/>
      <c r="I69" s="44"/>
    </row>
    <row r="70" spans="1:10" ht="15.75" x14ac:dyDescent="0.25">
      <c r="A70" s="47">
        <f t="shared" si="2"/>
        <v>6.0899999999999981</v>
      </c>
      <c r="B70" s="37" t="s">
        <v>77</v>
      </c>
      <c r="C70" s="37"/>
      <c r="D70" s="37">
        <v>3</v>
      </c>
      <c r="E70" s="46" t="s">
        <v>45</v>
      </c>
      <c r="F70" s="39"/>
      <c r="G70" s="39">
        <f t="shared" si="1"/>
        <v>0</v>
      </c>
      <c r="H70" s="40"/>
      <c r="I70" s="45" t="e">
        <f>#REF!</f>
        <v>#REF!</v>
      </c>
    </row>
    <row r="71" spans="1:10" ht="15.75" x14ac:dyDescent="0.25">
      <c r="A71" s="47">
        <f t="shared" si="2"/>
        <v>6.0999999999999979</v>
      </c>
      <c r="B71" s="37" t="s">
        <v>78</v>
      </c>
      <c r="C71" s="37"/>
      <c r="D71" s="37">
        <v>3</v>
      </c>
      <c r="E71" s="46" t="s">
        <v>45</v>
      </c>
      <c r="F71" s="39"/>
      <c r="G71" s="39">
        <f t="shared" si="1"/>
        <v>0</v>
      </c>
      <c r="H71" s="40"/>
      <c r="I71" s="44"/>
    </row>
    <row r="72" spans="1:10" ht="15.75" x14ac:dyDescent="0.25">
      <c r="A72" s="47">
        <f t="shared" si="2"/>
        <v>6.1099999999999977</v>
      </c>
      <c r="B72" s="37" t="s">
        <v>79</v>
      </c>
      <c r="C72" s="37"/>
      <c r="D72" s="37">
        <v>2</v>
      </c>
      <c r="E72" s="46" t="s">
        <v>45</v>
      </c>
      <c r="F72" s="39"/>
      <c r="G72" s="39">
        <f t="shared" si="1"/>
        <v>0</v>
      </c>
      <c r="H72" s="40"/>
      <c r="I72" s="45" t="e">
        <f>#REF!</f>
        <v>#REF!</v>
      </c>
    </row>
    <row r="73" spans="1:10" ht="15.75" x14ac:dyDescent="0.25">
      <c r="A73" s="47">
        <f t="shared" si="2"/>
        <v>6.1199999999999974</v>
      </c>
      <c r="B73" s="37" t="s">
        <v>80</v>
      </c>
      <c r="C73" s="37"/>
      <c r="D73" s="37">
        <v>6</v>
      </c>
      <c r="E73" s="46" t="s">
        <v>45</v>
      </c>
      <c r="F73" s="39"/>
      <c r="G73" s="39">
        <f t="shared" si="1"/>
        <v>0</v>
      </c>
      <c r="H73" s="40"/>
      <c r="I73" s="50"/>
      <c r="J73" s="51"/>
    </row>
    <row r="74" spans="1:10" s="2" customFormat="1" ht="15.75" x14ac:dyDescent="0.25">
      <c r="A74" s="47">
        <f t="shared" si="2"/>
        <v>6.1299999999999972</v>
      </c>
      <c r="B74" s="37" t="s">
        <v>81</v>
      </c>
      <c r="C74" s="37"/>
      <c r="D74" s="37">
        <v>3</v>
      </c>
      <c r="E74" s="46" t="s">
        <v>45</v>
      </c>
      <c r="F74" s="39"/>
      <c r="G74" s="52">
        <f>ROUND(F74*D74,2)</f>
        <v>0</v>
      </c>
      <c r="H74" s="40"/>
      <c r="I74" s="53"/>
      <c r="J74" s="53"/>
    </row>
    <row r="75" spans="1:10" s="2" customFormat="1" x14ac:dyDescent="0.2">
      <c r="A75" s="47">
        <f>A74+0.01</f>
        <v>6.139999999999997</v>
      </c>
      <c r="B75" s="36" t="s">
        <v>82</v>
      </c>
      <c r="C75" s="36"/>
      <c r="D75" s="37">
        <v>2</v>
      </c>
      <c r="E75" s="38" t="s">
        <v>45</v>
      </c>
      <c r="F75" s="39"/>
      <c r="G75" s="52">
        <f t="shared" ref="G75" si="3">ROUND(F75*D75,2)</f>
        <v>0</v>
      </c>
    </row>
    <row r="76" spans="1:10" s="2" customFormat="1" ht="15" customHeight="1" x14ac:dyDescent="0.2">
      <c r="A76" s="47">
        <f t="shared" ref="A76:A80" si="4">A75+0.01</f>
        <v>6.1499999999999968</v>
      </c>
      <c r="B76" s="36" t="s">
        <v>83</v>
      </c>
      <c r="C76" s="36"/>
      <c r="D76" s="37">
        <v>1</v>
      </c>
      <c r="E76" s="38" t="s">
        <v>45</v>
      </c>
      <c r="F76" s="39"/>
      <c r="G76" s="39">
        <f>ROUND(D76*F76,2)</f>
        <v>0</v>
      </c>
    </row>
    <row r="77" spans="1:10" s="2" customFormat="1" ht="15.75" x14ac:dyDescent="0.25">
      <c r="A77" s="47">
        <f t="shared" si="4"/>
        <v>6.1599999999999966</v>
      </c>
      <c r="B77" s="36" t="s">
        <v>84</v>
      </c>
      <c r="C77" s="36"/>
      <c r="D77" s="37">
        <v>1</v>
      </c>
      <c r="E77" s="38" t="s">
        <v>45</v>
      </c>
      <c r="F77" s="39"/>
      <c r="G77" s="52">
        <f t="shared" ref="G77:G80" si="5">ROUND(F77*D77,2)</f>
        <v>0</v>
      </c>
      <c r="H77" s="54"/>
    </row>
    <row r="78" spans="1:10" s="2" customFormat="1" ht="15.75" x14ac:dyDescent="0.25">
      <c r="A78" s="47">
        <f t="shared" si="4"/>
        <v>6.1699999999999964</v>
      </c>
      <c r="B78" s="36" t="s">
        <v>85</v>
      </c>
      <c r="C78" s="36"/>
      <c r="D78" s="37">
        <v>1</v>
      </c>
      <c r="E78" s="38" t="s">
        <v>45</v>
      </c>
      <c r="F78" s="39"/>
      <c r="G78" s="52">
        <f t="shared" si="5"/>
        <v>0</v>
      </c>
      <c r="H78" s="54"/>
    </row>
    <row r="79" spans="1:10" s="2" customFormat="1" ht="15.75" x14ac:dyDescent="0.25">
      <c r="A79" s="47">
        <f t="shared" si="4"/>
        <v>6.1799999999999962</v>
      </c>
      <c r="B79" s="36" t="s">
        <v>86</v>
      </c>
      <c r="C79" s="36"/>
      <c r="D79" s="37">
        <v>8</v>
      </c>
      <c r="E79" s="38" t="s">
        <v>45</v>
      </c>
      <c r="F79" s="39"/>
      <c r="G79" s="52">
        <f t="shared" si="5"/>
        <v>0</v>
      </c>
      <c r="H79" s="54"/>
    </row>
    <row r="80" spans="1:10" s="2" customFormat="1" x14ac:dyDescent="0.2">
      <c r="A80" s="47">
        <f t="shared" si="4"/>
        <v>6.1899999999999959</v>
      </c>
      <c r="B80" s="36" t="s">
        <v>87</v>
      </c>
      <c r="C80" s="36"/>
      <c r="D80" s="37">
        <v>1</v>
      </c>
      <c r="E80" s="38" t="s">
        <v>45</v>
      </c>
      <c r="F80" s="39"/>
      <c r="G80" s="52">
        <f t="shared" si="5"/>
        <v>0</v>
      </c>
    </row>
    <row r="81" spans="1:9" ht="15.75" x14ac:dyDescent="0.25">
      <c r="B81" s="48" t="s">
        <v>88</v>
      </c>
      <c r="C81" s="49"/>
      <c r="D81" s="49"/>
      <c r="F81" s="39"/>
      <c r="G81" s="39"/>
      <c r="H81" s="40">
        <f>SUM(G62:G81)</f>
        <v>0</v>
      </c>
      <c r="I81" s="44" t="e">
        <f>#REF!</f>
        <v>#REF!</v>
      </c>
    </row>
    <row r="82" spans="1:9" ht="15.75" x14ac:dyDescent="0.25">
      <c r="F82" s="39"/>
      <c r="G82" s="39"/>
      <c r="H82" s="40"/>
      <c r="I82" s="45" t="e">
        <f>#REF!</f>
        <v>#REF!</v>
      </c>
    </row>
    <row r="83" spans="1:9" s="2" customFormat="1" ht="16.5" customHeight="1" x14ac:dyDescent="0.25">
      <c r="A83" s="34">
        <v>7</v>
      </c>
      <c r="B83" s="34" t="s">
        <v>89</v>
      </c>
      <c r="D83" s="35"/>
      <c r="E83" s="19"/>
      <c r="F83" s="39"/>
      <c r="G83" s="39"/>
      <c r="H83" s="40"/>
      <c r="I83" s="54"/>
    </row>
    <row r="84" spans="1:9" s="2" customFormat="1" x14ac:dyDescent="0.2">
      <c r="A84" s="42">
        <v>7.01</v>
      </c>
      <c r="B84" s="36" t="s">
        <v>90</v>
      </c>
      <c r="C84" s="36"/>
      <c r="D84" s="37">
        <v>7</v>
      </c>
      <c r="E84" s="38" t="s">
        <v>91</v>
      </c>
      <c r="F84" s="39"/>
      <c r="G84" s="39">
        <f>ROUND(F84*D84,2)</f>
        <v>0</v>
      </c>
    </row>
    <row r="85" spans="1:9" s="2" customFormat="1" x14ac:dyDescent="0.2">
      <c r="A85" s="42"/>
      <c r="B85" s="36" t="s">
        <v>92</v>
      </c>
      <c r="C85" s="36"/>
      <c r="D85" s="37"/>
      <c r="E85" s="38"/>
      <c r="F85" s="39"/>
      <c r="G85" s="39"/>
    </row>
    <row r="86" spans="1:9" s="2" customFormat="1" ht="15.75" x14ac:dyDescent="0.25">
      <c r="A86" s="42">
        <v>7.02</v>
      </c>
      <c r="B86" s="36" t="s">
        <v>93</v>
      </c>
      <c r="C86" s="36"/>
      <c r="D86" s="37">
        <v>8</v>
      </c>
      <c r="E86" s="38" t="s">
        <v>91</v>
      </c>
      <c r="F86" s="39"/>
      <c r="G86" s="39">
        <f>ROUND(D86*F86,2)</f>
        <v>0</v>
      </c>
      <c r="H86" s="40"/>
      <c r="I86" s="55"/>
    </row>
    <row r="87" spans="1:9" s="2" customFormat="1" ht="15.75" x14ac:dyDescent="0.25">
      <c r="A87" s="47"/>
      <c r="D87" s="43"/>
      <c r="E87" s="19"/>
      <c r="F87" s="39"/>
      <c r="G87" s="39"/>
      <c r="H87" s="40">
        <f>SUM(G84:G86)</f>
        <v>0</v>
      </c>
      <c r="I87" s="55"/>
    </row>
    <row r="88" spans="1:9" ht="15.75" x14ac:dyDescent="0.25">
      <c r="A88" s="34">
        <v>8</v>
      </c>
      <c r="B88" s="34" t="s">
        <v>94</v>
      </c>
      <c r="D88" s="37"/>
      <c r="F88" s="39"/>
      <c r="G88" s="39"/>
      <c r="H88" s="40"/>
      <c r="I88" s="45" t="e">
        <f>#REF!</f>
        <v>#REF!</v>
      </c>
    </row>
    <row r="89" spans="1:9" ht="15.75" x14ac:dyDescent="0.25">
      <c r="A89" s="42">
        <f>+A88+0.01</f>
        <v>8.01</v>
      </c>
      <c r="B89" s="36" t="s">
        <v>95</v>
      </c>
      <c r="D89" s="37">
        <v>7</v>
      </c>
      <c r="E89" s="38" t="s">
        <v>45</v>
      </c>
      <c r="F89" s="39"/>
      <c r="G89" s="39">
        <f>F89*D89</f>
        <v>0</v>
      </c>
      <c r="H89" s="40"/>
      <c r="I89" s="44"/>
    </row>
    <row r="90" spans="1:9" ht="15.75" x14ac:dyDescent="0.25">
      <c r="A90" s="42">
        <f t="shared" ref="A90:A94" si="6">+A89+0.01</f>
        <v>8.02</v>
      </c>
      <c r="B90" s="36" t="s">
        <v>96</v>
      </c>
      <c r="D90" s="37">
        <v>2</v>
      </c>
      <c r="E90" s="38" t="s">
        <v>45</v>
      </c>
      <c r="F90" s="39"/>
      <c r="G90" s="39">
        <f t="shared" ref="G90:G94" si="7">F90*D90</f>
        <v>0</v>
      </c>
      <c r="H90" s="40"/>
      <c r="I90" s="44"/>
    </row>
    <row r="91" spans="1:9" ht="15.75" x14ac:dyDescent="0.25">
      <c r="A91" s="42">
        <f t="shared" si="6"/>
        <v>8.0299999999999994</v>
      </c>
      <c r="B91" s="36" t="s">
        <v>97</v>
      </c>
      <c r="D91" s="37">
        <v>1</v>
      </c>
      <c r="E91" s="38" t="s">
        <v>45</v>
      </c>
      <c r="F91" s="39"/>
      <c r="G91" s="39">
        <f t="shared" si="7"/>
        <v>0</v>
      </c>
      <c r="H91" s="40"/>
      <c r="I91" s="44"/>
    </row>
    <row r="92" spans="1:9" ht="15.75" x14ac:dyDescent="0.25">
      <c r="A92" s="42">
        <f t="shared" si="6"/>
        <v>8.0399999999999991</v>
      </c>
      <c r="B92" s="36" t="s">
        <v>98</v>
      </c>
      <c r="D92" s="37">
        <v>3</v>
      </c>
      <c r="E92" s="38" t="s">
        <v>45</v>
      </c>
      <c r="F92" s="39"/>
      <c r="G92" s="39">
        <f t="shared" si="7"/>
        <v>0</v>
      </c>
      <c r="H92" s="40"/>
      <c r="I92" s="44"/>
    </row>
    <row r="93" spans="1:9" ht="15.75" x14ac:dyDescent="0.25">
      <c r="A93" s="42">
        <f t="shared" si="6"/>
        <v>8.0499999999999989</v>
      </c>
      <c r="B93" s="36" t="s">
        <v>325</v>
      </c>
      <c r="D93" s="37">
        <v>1</v>
      </c>
      <c r="E93" s="38" t="s">
        <v>45</v>
      </c>
      <c r="F93" s="39"/>
      <c r="G93" s="39">
        <f t="shared" si="7"/>
        <v>0</v>
      </c>
      <c r="H93" s="40"/>
      <c r="I93" s="44"/>
    </row>
    <row r="94" spans="1:9" ht="15.75" x14ac:dyDescent="0.25">
      <c r="A94" s="42">
        <f t="shared" si="6"/>
        <v>8.0599999999999987</v>
      </c>
      <c r="B94" s="36" t="s">
        <v>326</v>
      </c>
      <c r="D94" s="37">
        <v>2</v>
      </c>
      <c r="E94" s="38" t="s">
        <v>45</v>
      </c>
      <c r="F94" s="39"/>
      <c r="G94" s="39">
        <f t="shared" si="7"/>
        <v>0</v>
      </c>
      <c r="H94" s="40"/>
      <c r="I94" s="44"/>
    </row>
    <row r="95" spans="1:9" ht="15.75" x14ac:dyDescent="0.25">
      <c r="B95" s="48" t="s">
        <v>88</v>
      </c>
      <c r="C95" s="49"/>
      <c r="D95" s="49"/>
      <c r="F95" s="39"/>
      <c r="G95" s="39"/>
      <c r="H95" s="40">
        <f>SUM(G89:G95)</f>
        <v>0</v>
      </c>
      <c r="I95" s="44"/>
    </row>
    <row r="96" spans="1:9" ht="15.75" x14ac:dyDescent="0.25">
      <c r="F96" s="39"/>
      <c r="G96" s="39"/>
      <c r="H96" s="40"/>
      <c r="I96" s="44"/>
    </row>
    <row r="97" spans="1:9" ht="15.75" x14ac:dyDescent="0.25">
      <c r="A97" s="34">
        <v>9</v>
      </c>
      <c r="B97" s="34" t="s">
        <v>99</v>
      </c>
      <c r="F97" s="39"/>
      <c r="G97" s="39"/>
      <c r="H97" s="40"/>
      <c r="I97" s="44"/>
    </row>
    <row r="98" spans="1:9" s="53" customFormat="1" x14ac:dyDescent="0.2">
      <c r="A98" s="42">
        <f>A97+0.01</f>
        <v>9.01</v>
      </c>
      <c r="B98" s="36" t="s">
        <v>100</v>
      </c>
      <c r="C98" s="36"/>
      <c r="D98" s="36">
        <v>1</v>
      </c>
      <c r="E98" s="38" t="s">
        <v>45</v>
      </c>
      <c r="F98" s="39"/>
      <c r="G98" s="39">
        <f>ROUND(F98*D98,2)</f>
        <v>0</v>
      </c>
    </row>
    <row r="99" spans="1:9" ht="15.75" x14ac:dyDescent="0.25">
      <c r="A99" s="42">
        <f>A98+0.01</f>
        <v>9.02</v>
      </c>
      <c r="B99" s="36" t="s">
        <v>101</v>
      </c>
      <c r="D99" s="36">
        <v>1</v>
      </c>
      <c r="E99" s="38" t="s">
        <v>45</v>
      </c>
      <c r="F99" s="39"/>
      <c r="G99" s="39">
        <f>F99*D99</f>
        <v>0</v>
      </c>
      <c r="H99" s="40"/>
      <c r="I99" s="44"/>
    </row>
    <row r="100" spans="1:9" ht="15.75" x14ac:dyDescent="0.25">
      <c r="A100" s="42"/>
      <c r="B100" s="36" t="s">
        <v>102</v>
      </c>
      <c r="E100" s="38"/>
      <c r="H100" s="40">
        <f>SUM(G98:G100)</f>
        <v>0</v>
      </c>
      <c r="I100" s="44"/>
    </row>
    <row r="101" spans="1:9" s="2" customFormat="1" ht="15.75" x14ac:dyDescent="0.25">
      <c r="A101" s="42"/>
      <c r="D101" s="43"/>
      <c r="E101" s="19"/>
      <c r="F101" s="39"/>
      <c r="G101" s="39"/>
      <c r="H101" s="40"/>
    </row>
    <row r="102" spans="1:9" s="2" customFormat="1" ht="15.75" x14ac:dyDescent="0.25">
      <c r="A102" s="24" t="s">
        <v>103</v>
      </c>
      <c r="B102" s="25" t="s">
        <v>104</v>
      </c>
      <c r="C102" s="56"/>
      <c r="D102" s="27"/>
      <c r="E102" s="28"/>
      <c r="F102" s="29"/>
      <c r="G102" s="29"/>
      <c r="H102" s="30">
        <f>SUM(H103:H183)</f>
        <v>0</v>
      </c>
    </row>
    <row r="103" spans="1:9" s="53" customFormat="1" ht="15.75" x14ac:dyDescent="0.25">
      <c r="A103" s="57"/>
      <c r="B103" s="58"/>
      <c r="C103" s="58"/>
      <c r="D103" s="59"/>
      <c r="E103" s="60"/>
    </row>
    <row r="104" spans="1:9" s="53" customFormat="1" ht="15.75" x14ac:dyDescent="0.25">
      <c r="A104" s="61">
        <v>10</v>
      </c>
      <c r="B104" s="7" t="s">
        <v>19</v>
      </c>
      <c r="D104" s="43"/>
      <c r="E104" s="60"/>
      <c r="G104" s="39"/>
      <c r="H104" s="62"/>
    </row>
    <row r="105" spans="1:9" s="53" customFormat="1" x14ac:dyDescent="0.2">
      <c r="A105" s="63">
        <f>A104+0.01</f>
        <v>10.01</v>
      </c>
      <c r="B105" s="53" t="s">
        <v>105</v>
      </c>
      <c r="D105" s="43">
        <v>22.3</v>
      </c>
      <c r="E105" s="60" t="s">
        <v>24</v>
      </c>
      <c r="F105" s="39"/>
      <c r="G105" s="39">
        <f>F105*D105</f>
        <v>0</v>
      </c>
    </row>
    <row r="106" spans="1:9" s="53" customFormat="1" ht="15.75" x14ac:dyDescent="0.25">
      <c r="D106" s="43"/>
      <c r="E106" s="60"/>
      <c r="F106" s="39"/>
      <c r="G106" s="39"/>
      <c r="H106" s="62">
        <f>SUM(G105:G105)</f>
        <v>0</v>
      </c>
    </row>
    <row r="107" spans="1:9" s="53" customFormat="1" ht="15.75" x14ac:dyDescent="0.25">
      <c r="A107" s="61">
        <v>11</v>
      </c>
      <c r="B107" s="7" t="s">
        <v>106</v>
      </c>
      <c r="C107" s="64"/>
      <c r="D107" s="43"/>
      <c r="E107" s="60"/>
      <c r="F107" s="39"/>
    </row>
    <row r="108" spans="1:9" s="53" customFormat="1" x14ac:dyDescent="0.2">
      <c r="A108" s="63">
        <f>A107+0.01</f>
        <v>11.01</v>
      </c>
      <c r="B108" s="53" t="s">
        <v>107</v>
      </c>
      <c r="D108" s="43">
        <v>19.550750000000001</v>
      </c>
      <c r="E108" s="60" t="s">
        <v>40</v>
      </c>
      <c r="F108" s="39"/>
      <c r="G108" s="39">
        <f>F108*D108</f>
        <v>0</v>
      </c>
    </row>
    <row r="109" spans="1:9" s="53" customFormat="1" x14ac:dyDescent="0.2">
      <c r="A109" s="63">
        <f>A108+0.01</f>
        <v>11.02</v>
      </c>
      <c r="B109" s="53" t="s">
        <v>108</v>
      </c>
      <c r="D109" s="43">
        <v>13.028</v>
      </c>
      <c r="E109" s="60" t="s">
        <v>40</v>
      </c>
      <c r="F109" s="39"/>
      <c r="G109" s="39">
        <f>F109*D109</f>
        <v>0</v>
      </c>
    </row>
    <row r="110" spans="1:9" s="53" customFormat="1" x14ac:dyDescent="0.2">
      <c r="A110" s="63">
        <f>A109+0.01</f>
        <v>11.03</v>
      </c>
      <c r="B110" s="53" t="s">
        <v>109</v>
      </c>
      <c r="D110" s="43">
        <v>24.438437499999999</v>
      </c>
      <c r="E110" s="60" t="s">
        <v>40</v>
      </c>
      <c r="F110" s="39"/>
      <c r="G110" s="39">
        <f>F110*D110</f>
        <v>0</v>
      </c>
    </row>
    <row r="111" spans="1:9" s="53" customFormat="1" ht="15.75" x14ac:dyDescent="0.25">
      <c r="D111" s="43"/>
      <c r="E111" s="60"/>
      <c r="F111" s="39"/>
      <c r="G111" s="39"/>
      <c r="H111" s="40">
        <f>SUM(G108:G110)</f>
        <v>0</v>
      </c>
    </row>
    <row r="112" spans="1:9" s="53" customFormat="1" ht="15.75" x14ac:dyDescent="0.25">
      <c r="A112" s="61">
        <v>12</v>
      </c>
      <c r="B112" s="7" t="s">
        <v>110</v>
      </c>
      <c r="D112" s="43"/>
      <c r="E112" s="60"/>
      <c r="F112" s="39"/>
      <c r="G112" s="39"/>
    </row>
    <row r="113" spans="1:8" s="53" customFormat="1" x14ac:dyDescent="0.2">
      <c r="A113" s="63">
        <f>A112+0.01</f>
        <v>12.01</v>
      </c>
      <c r="B113" s="53" t="s">
        <v>111</v>
      </c>
      <c r="D113" s="43">
        <v>26.76</v>
      </c>
      <c r="E113" s="60" t="s">
        <v>28</v>
      </c>
      <c r="F113" s="39"/>
      <c r="G113" s="52">
        <f>ROUND(F113*D113,2)</f>
        <v>0</v>
      </c>
    </row>
    <row r="114" spans="1:8" s="53" customFormat="1" x14ac:dyDescent="0.2">
      <c r="A114" s="63">
        <f>A113+0.01</f>
        <v>12.02</v>
      </c>
      <c r="B114" s="53" t="s">
        <v>112</v>
      </c>
      <c r="D114" s="43">
        <v>69.13000000000001</v>
      </c>
      <c r="E114" s="60" t="s">
        <v>28</v>
      </c>
      <c r="F114" s="39"/>
      <c r="G114" s="52">
        <f>ROUND(F114*D114,2)</f>
        <v>0</v>
      </c>
    </row>
    <row r="115" spans="1:8" s="53" customFormat="1" x14ac:dyDescent="0.2">
      <c r="A115" s="63">
        <f>A114+0.01</f>
        <v>12.03</v>
      </c>
      <c r="B115" s="53" t="s">
        <v>113</v>
      </c>
      <c r="D115" s="43">
        <v>13.38</v>
      </c>
      <c r="E115" s="60" t="s">
        <v>28</v>
      </c>
      <c r="F115" s="39"/>
      <c r="G115" s="52">
        <f>ROUND(F115*D115,2)</f>
        <v>0</v>
      </c>
    </row>
    <row r="116" spans="1:8" s="53" customFormat="1" ht="15.75" x14ac:dyDescent="0.25">
      <c r="A116" s="63"/>
      <c r="D116" s="43"/>
      <c r="E116" s="60"/>
      <c r="F116" s="39"/>
      <c r="G116" s="39"/>
      <c r="H116" s="62">
        <f>SUM(G113:G115)</f>
        <v>0</v>
      </c>
    </row>
    <row r="117" spans="1:8" s="53" customFormat="1" ht="15.75" x14ac:dyDescent="0.25">
      <c r="A117" s="61">
        <f>A112+1</f>
        <v>13</v>
      </c>
      <c r="B117" s="162" t="s">
        <v>114</v>
      </c>
      <c r="C117" s="162"/>
      <c r="D117" s="43"/>
      <c r="E117" s="65"/>
      <c r="F117" s="39"/>
      <c r="G117" s="52"/>
    </row>
    <row r="118" spans="1:8" s="53" customFormat="1" x14ac:dyDescent="0.2">
      <c r="A118" s="63">
        <f>A117+0.01</f>
        <v>13.01</v>
      </c>
      <c r="B118" s="53" t="s">
        <v>115</v>
      </c>
      <c r="D118" s="43">
        <v>6.1340000000000003</v>
      </c>
      <c r="E118" s="60" t="s">
        <v>40</v>
      </c>
      <c r="F118" s="39"/>
      <c r="G118" s="52">
        <f>ROUND(F118*D118,2)</f>
        <v>0</v>
      </c>
    </row>
    <row r="119" spans="1:8" s="53" customFormat="1" x14ac:dyDescent="0.2">
      <c r="A119" s="63">
        <f>A118+0.01</f>
        <v>13.02</v>
      </c>
      <c r="B119" s="53" t="s">
        <v>116</v>
      </c>
      <c r="D119" s="43">
        <v>7.50875</v>
      </c>
      <c r="E119" s="60" t="s">
        <v>40</v>
      </c>
      <c r="F119" s="39"/>
      <c r="G119" s="52">
        <f>ROUND(F119*D119,2)</f>
        <v>0</v>
      </c>
    </row>
    <row r="120" spans="1:8" s="53" customFormat="1" x14ac:dyDescent="0.2">
      <c r="A120" s="63"/>
      <c r="B120" s="53" t="s">
        <v>117</v>
      </c>
      <c r="D120" s="43"/>
      <c r="E120" s="60"/>
      <c r="F120" s="39"/>
      <c r="G120" s="52"/>
    </row>
    <row r="121" spans="1:8" s="53" customFormat="1" x14ac:dyDescent="0.2">
      <c r="A121" s="63">
        <f>A119+0.01</f>
        <v>13.03</v>
      </c>
      <c r="B121" s="53" t="s">
        <v>118</v>
      </c>
      <c r="D121" s="43">
        <v>6.4</v>
      </c>
      <c r="E121" s="60" t="s">
        <v>40</v>
      </c>
      <c r="F121" s="39"/>
      <c r="G121" s="52">
        <f>ROUND(F121*D121,2)</f>
        <v>0</v>
      </c>
    </row>
    <row r="122" spans="1:8" s="53" customFormat="1" x14ac:dyDescent="0.2">
      <c r="A122" s="63"/>
      <c r="B122" s="53" t="s">
        <v>117</v>
      </c>
      <c r="D122" s="43"/>
      <c r="E122" s="60"/>
      <c r="F122" s="39"/>
      <c r="G122" s="52"/>
    </row>
    <row r="123" spans="1:8" s="53" customFormat="1" x14ac:dyDescent="0.2">
      <c r="A123" s="63">
        <f>A121+0.01</f>
        <v>13.04</v>
      </c>
      <c r="B123" s="53" t="s">
        <v>119</v>
      </c>
      <c r="D123" s="43">
        <v>0.6080000000000001</v>
      </c>
      <c r="E123" s="60" t="s">
        <v>40</v>
      </c>
      <c r="F123" s="39"/>
      <c r="G123" s="52">
        <f>ROUND(F123*D123,2)</f>
        <v>0</v>
      </c>
    </row>
    <row r="124" spans="1:8" s="53" customFormat="1" x14ac:dyDescent="0.2">
      <c r="A124" s="63"/>
      <c r="B124" s="53" t="s">
        <v>117</v>
      </c>
      <c r="D124" s="43"/>
      <c r="E124" s="60"/>
      <c r="F124" s="39"/>
      <c r="G124" s="52"/>
    </row>
    <row r="125" spans="1:8" s="53" customFormat="1" x14ac:dyDescent="0.2">
      <c r="A125" s="63">
        <f>A123+0.01</f>
        <v>13.049999999999999</v>
      </c>
      <c r="B125" s="53" t="s">
        <v>120</v>
      </c>
      <c r="D125" s="43">
        <v>0.65250000000000008</v>
      </c>
      <c r="E125" s="60" t="s">
        <v>40</v>
      </c>
      <c r="F125" s="39"/>
      <c r="G125" s="52">
        <f>ROUND(F125*D125,2)</f>
        <v>0</v>
      </c>
    </row>
    <row r="126" spans="1:8" s="53" customFormat="1" x14ac:dyDescent="0.2">
      <c r="A126" s="63"/>
      <c r="B126" s="53" t="s">
        <v>121</v>
      </c>
      <c r="D126" s="43"/>
      <c r="E126" s="60"/>
      <c r="F126" s="39"/>
      <c r="G126" s="52"/>
    </row>
    <row r="127" spans="1:8" s="53" customFormat="1" x14ac:dyDescent="0.2">
      <c r="A127" s="63">
        <f>A125+0.01</f>
        <v>13.059999999999999</v>
      </c>
      <c r="B127" s="53" t="s">
        <v>122</v>
      </c>
      <c r="D127" s="43">
        <v>11.134</v>
      </c>
      <c r="E127" s="60" t="s">
        <v>40</v>
      </c>
      <c r="F127" s="39"/>
      <c r="G127" s="52">
        <f>ROUND(F127*D127,2)</f>
        <v>0</v>
      </c>
    </row>
    <row r="128" spans="1:8" s="53" customFormat="1" x14ac:dyDescent="0.2">
      <c r="A128" s="63">
        <f>A127+0.01</f>
        <v>13.069999999999999</v>
      </c>
      <c r="B128" s="53" t="s">
        <v>123</v>
      </c>
      <c r="D128" s="43">
        <v>0.89200000000000024</v>
      </c>
      <c r="E128" s="60" t="s">
        <v>40</v>
      </c>
      <c r="F128" s="39"/>
      <c r="G128" s="52">
        <f>ROUND(F128*D128,2)</f>
        <v>0</v>
      </c>
    </row>
    <row r="129" spans="1:8" s="53" customFormat="1" ht="15.75" x14ac:dyDescent="0.25">
      <c r="A129" s="63"/>
      <c r="B129" s="53" t="s">
        <v>117</v>
      </c>
      <c r="D129" s="43"/>
      <c r="E129" s="60"/>
      <c r="F129" s="39"/>
      <c r="G129" s="52"/>
      <c r="H129" s="62">
        <f>SUM(G118:G129)</f>
        <v>0</v>
      </c>
    </row>
    <row r="130" spans="1:8" s="53" customFormat="1" x14ac:dyDescent="0.2">
      <c r="A130" s="63"/>
      <c r="D130" s="43"/>
      <c r="E130" s="60"/>
      <c r="F130" s="39"/>
      <c r="G130" s="39"/>
    </row>
    <row r="131" spans="1:8" s="53" customFormat="1" ht="15.75" x14ac:dyDescent="0.25">
      <c r="A131" s="61">
        <f>A117+1</f>
        <v>14</v>
      </c>
      <c r="B131" s="162" t="s">
        <v>124</v>
      </c>
      <c r="C131" s="162"/>
      <c r="D131" s="43"/>
      <c r="E131" s="60"/>
      <c r="F131" s="39"/>
      <c r="G131" s="52"/>
    </row>
    <row r="132" spans="1:8" s="53" customFormat="1" ht="15.75" x14ac:dyDescent="0.25">
      <c r="A132" s="63">
        <f>A131+0.01</f>
        <v>14.01</v>
      </c>
      <c r="B132" s="53" t="s">
        <v>125</v>
      </c>
      <c r="C132" s="64"/>
      <c r="D132" s="43">
        <v>53.52</v>
      </c>
      <c r="E132" s="60" t="s">
        <v>28</v>
      </c>
      <c r="F132" s="39"/>
      <c r="G132" s="52">
        <f>ROUND(F132*D132,2)</f>
        <v>0</v>
      </c>
      <c r="H132" s="62"/>
    </row>
    <row r="133" spans="1:8" s="53" customFormat="1" ht="15.75" x14ac:dyDescent="0.25">
      <c r="A133" s="63">
        <f>A132+0.01</f>
        <v>14.02</v>
      </c>
      <c r="B133" s="53" t="s">
        <v>126</v>
      </c>
      <c r="C133" s="64"/>
      <c r="D133" s="43">
        <v>53.52</v>
      </c>
      <c r="E133" s="60" t="s">
        <v>28</v>
      </c>
      <c r="F133" s="39"/>
      <c r="G133" s="52">
        <f>ROUND(F133*D133,2)</f>
        <v>0</v>
      </c>
      <c r="H133" s="62"/>
    </row>
    <row r="134" spans="1:8" s="53" customFormat="1" ht="15.75" x14ac:dyDescent="0.25">
      <c r="A134" s="63">
        <f t="shared" ref="A134:A135" si="8">A133+0.01</f>
        <v>14.03</v>
      </c>
      <c r="B134" s="53" t="s">
        <v>127</v>
      </c>
      <c r="C134" s="64"/>
      <c r="D134" s="43">
        <v>16.8</v>
      </c>
      <c r="E134" s="60" t="s">
        <v>24</v>
      </c>
      <c r="F134" s="39"/>
      <c r="G134" s="52">
        <f>ROUND(F134*D134,2)</f>
        <v>0</v>
      </c>
    </row>
    <row r="135" spans="1:8" s="53" customFormat="1" ht="15.75" x14ac:dyDescent="0.25">
      <c r="A135" s="63">
        <f t="shared" si="8"/>
        <v>14.04</v>
      </c>
      <c r="B135" s="53" t="s">
        <v>128</v>
      </c>
      <c r="C135" s="64"/>
      <c r="D135" s="43">
        <v>8.4</v>
      </c>
      <c r="E135" s="60" t="s">
        <v>24</v>
      </c>
      <c r="F135" s="39"/>
      <c r="G135" s="52">
        <f>ROUND(F135*D135,2)</f>
        <v>0</v>
      </c>
    </row>
    <row r="136" spans="1:8" s="53" customFormat="1" ht="15.75" x14ac:dyDescent="0.25">
      <c r="A136" s="66"/>
      <c r="C136" s="64"/>
      <c r="D136" s="43"/>
      <c r="E136" s="60"/>
      <c r="F136" s="39"/>
      <c r="G136" s="52"/>
      <c r="H136" s="62">
        <f>SUM(G132:G135)</f>
        <v>0</v>
      </c>
    </row>
    <row r="137" spans="1:8" s="53" customFormat="1" ht="15.75" x14ac:dyDescent="0.25">
      <c r="A137" s="66"/>
      <c r="C137" s="64"/>
      <c r="D137" s="43"/>
      <c r="E137" s="60"/>
      <c r="F137" s="39"/>
      <c r="G137" s="52"/>
      <c r="H137" s="62"/>
    </row>
    <row r="138" spans="1:8" s="53" customFormat="1" ht="15.75" x14ac:dyDescent="0.25">
      <c r="A138" s="61">
        <f>A131+1</f>
        <v>15</v>
      </c>
      <c r="B138" s="162" t="s">
        <v>129</v>
      </c>
      <c r="C138" s="162"/>
      <c r="D138" s="43"/>
      <c r="E138" s="60"/>
      <c r="F138" s="39"/>
      <c r="G138" s="52"/>
    </row>
    <row r="139" spans="1:8" s="53" customFormat="1" ht="15.75" x14ac:dyDescent="0.25">
      <c r="A139" s="63">
        <f>A138+0.01</f>
        <v>15.01</v>
      </c>
      <c r="B139" s="53" t="s">
        <v>130</v>
      </c>
      <c r="C139" s="64"/>
      <c r="D139" s="43">
        <v>22.3</v>
      </c>
      <c r="E139" s="60" t="s">
        <v>24</v>
      </c>
      <c r="F139" s="39"/>
      <c r="G139" s="52">
        <f>ROUND(F139*D139,2)</f>
        <v>0</v>
      </c>
    </row>
    <row r="140" spans="1:8" s="53" customFormat="1" ht="15.75" x14ac:dyDescent="0.25">
      <c r="A140" s="63">
        <f>A139+0.01</f>
        <v>15.02</v>
      </c>
      <c r="B140" s="53" t="s">
        <v>131</v>
      </c>
      <c r="C140" s="64"/>
      <c r="D140" s="43">
        <v>14.45</v>
      </c>
      <c r="E140" s="60" t="s">
        <v>28</v>
      </c>
      <c r="F140" s="39"/>
      <c r="G140" s="52">
        <f>ROUND(F140*D140,2)</f>
        <v>0</v>
      </c>
    </row>
    <row r="141" spans="1:8" s="53" customFormat="1" ht="15.75" x14ac:dyDescent="0.25">
      <c r="A141" s="63">
        <f>A140+0.01</f>
        <v>15.03</v>
      </c>
      <c r="B141" s="53" t="s">
        <v>132</v>
      </c>
      <c r="C141" s="64"/>
      <c r="D141" s="43">
        <v>14.45</v>
      </c>
      <c r="E141" s="60" t="s">
        <v>28</v>
      </c>
      <c r="F141" s="39"/>
      <c r="G141" s="52">
        <f>ROUND(F141*D141,2)</f>
        <v>0</v>
      </c>
    </row>
    <row r="142" spans="1:8" s="53" customFormat="1" ht="15.75" x14ac:dyDescent="0.25">
      <c r="A142" s="66"/>
      <c r="B142" s="53" t="s">
        <v>133</v>
      </c>
      <c r="C142" s="64"/>
      <c r="D142" s="43"/>
      <c r="E142" s="60"/>
      <c r="F142" s="39"/>
      <c r="G142" s="52"/>
      <c r="H142" s="62">
        <f>SUM(G139:G141)</f>
        <v>0</v>
      </c>
    </row>
    <row r="143" spans="1:8" s="53" customFormat="1" ht="15.75" x14ac:dyDescent="0.25">
      <c r="A143" s="66"/>
      <c r="C143" s="64"/>
      <c r="D143" s="43"/>
      <c r="E143" s="60"/>
      <c r="F143" s="39"/>
      <c r="G143" s="52"/>
      <c r="H143" s="62"/>
    </row>
    <row r="144" spans="1:8" s="53" customFormat="1" ht="15.75" x14ac:dyDescent="0.25">
      <c r="A144" s="61">
        <f>A138+1</f>
        <v>16</v>
      </c>
      <c r="B144" s="7" t="s">
        <v>134</v>
      </c>
      <c r="D144" s="43"/>
      <c r="E144" s="60"/>
      <c r="F144" s="39"/>
      <c r="G144" s="39"/>
      <c r="H144" s="62"/>
    </row>
    <row r="145" spans="1:8" s="53" customFormat="1" x14ac:dyDescent="0.2">
      <c r="A145" s="63">
        <f>A144+0.01</f>
        <v>16.010000000000002</v>
      </c>
      <c r="B145" s="53" t="s">
        <v>135</v>
      </c>
      <c r="D145" s="43">
        <v>2</v>
      </c>
      <c r="E145" s="60" t="s">
        <v>136</v>
      </c>
      <c r="F145" s="39"/>
      <c r="G145" s="39">
        <f>F145*D145</f>
        <v>0</v>
      </c>
    </row>
    <row r="146" spans="1:8" s="53" customFormat="1" x14ac:dyDescent="0.2">
      <c r="A146" s="63">
        <f>A145+0.01</f>
        <v>16.020000000000003</v>
      </c>
      <c r="B146" s="53" t="s">
        <v>137</v>
      </c>
      <c r="D146" s="43">
        <v>17.216000000000001</v>
      </c>
      <c r="E146" s="60" t="s">
        <v>138</v>
      </c>
      <c r="F146" s="39"/>
      <c r="G146" s="39">
        <f>F146*D146</f>
        <v>0</v>
      </c>
    </row>
    <row r="147" spans="1:8" s="53" customFormat="1" x14ac:dyDescent="0.2">
      <c r="A147" s="63"/>
      <c r="B147" s="53" t="s">
        <v>139</v>
      </c>
      <c r="D147" s="43"/>
      <c r="E147" s="60"/>
      <c r="F147" s="39"/>
      <c r="G147" s="39"/>
    </row>
    <row r="148" spans="1:8" s="53" customFormat="1" x14ac:dyDescent="0.2">
      <c r="A148" s="63">
        <f>A146+0.01</f>
        <v>16.030000000000005</v>
      </c>
      <c r="B148" s="53" t="s">
        <v>140</v>
      </c>
      <c r="D148" s="43">
        <v>17.216000000000001</v>
      </c>
      <c r="E148" s="60" t="s">
        <v>138</v>
      </c>
      <c r="F148" s="39"/>
      <c r="G148" s="39">
        <f>F148*D148</f>
        <v>0</v>
      </c>
    </row>
    <row r="149" spans="1:8" s="53" customFormat="1" x14ac:dyDescent="0.2">
      <c r="A149" s="63">
        <f>A148+0.01</f>
        <v>16.040000000000006</v>
      </c>
      <c r="B149" s="53" t="s">
        <v>141</v>
      </c>
      <c r="D149" s="43">
        <v>18.076800000000002</v>
      </c>
      <c r="E149" s="60" t="s">
        <v>138</v>
      </c>
      <c r="F149" s="39"/>
      <c r="G149" s="39">
        <f>F149*D149</f>
        <v>0</v>
      </c>
    </row>
    <row r="150" spans="1:8" s="53" customFormat="1" ht="15.75" x14ac:dyDescent="0.25">
      <c r="D150" s="43"/>
      <c r="E150" s="60"/>
      <c r="F150" s="39"/>
      <c r="G150" s="39"/>
      <c r="H150" s="62">
        <f>SUM(G145:G150)</f>
        <v>0</v>
      </c>
    </row>
    <row r="151" spans="1:8" s="53" customFormat="1" ht="15.75" x14ac:dyDescent="0.25">
      <c r="D151" s="43"/>
      <c r="E151" s="60"/>
      <c r="F151" s="39"/>
      <c r="G151" s="39"/>
      <c r="H151" s="62"/>
    </row>
    <row r="152" spans="1:8" s="53" customFormat="1" ht="15.75" x14ac:dyDescent="0.25">
      <c r="A152" s="61">
        <f>A144+1</f>
        <v>17</v>
      </c>
      <c r="B152" s="7" t="s">
        <v>142</v>
      </c>
      <c r="D152" s="43"/>
      <c r="E152" s="60"/>
      <c r="F152" s="39"/>
      <c r="G152" s="39"/>
      <c r="H152" s="62"/>
    </row>
    <row r="153" spans="1:8" s="53" customFormat="1" ht="15.75" x14ac:dyDescent="0.25">
      <c r="A153" s="63">
        <f t="shared" ref="A153:A166" si="9">A152+0.01</f>
        <v>17.010000000000002</v>
      </c>
      <c r="B153" s="166" t="s">
        <v>143</v>
      </c>
      <c r="C153" s="166"/>
      <c r="D153" s="43">
        <v>1</v>
      </c>
      <c r="E153" s="60" t="s">
        <v>136</v>
      </c>
      <c r="F153" s="39"/>
      <c r="G153" s="39">
        <f t="shared" ref="G153:G166" si="10">F153*D153</f>
        <v>0</v>
      </c>
      <c r="H153" s="62"/>
    </row>
    <row r="154" spans="1:8" s="53" customFormat="1" ht="15.75" x14ac:dyDescent="0.25">
      <c r="A154" s="63">
        <f t="shared" si="9"/>
        <v>17.020000000000003</v>
      </c>
      <c r="B154" s="166" t="s">
        <v>144</v>
      </c>
      <c r="C154" s="166"/>
      <c r="D154" s="43">
        <v>1</v>
      </c>
      <c r="E154" s="60" t="s">
        <v>136</v>
      </c>
      <c r="F154" s="39"/>
      <c r="G154" s="39">
        <f t="shared" si="10"/>
        <v>0</v>
      </c>
      <c r="H154" s="62"/>
    </row>
    <row r="155" spans="1:8" s="53" customFormat="1" ht="15.75" x14ac:dyDescent="0.25">
      <c r="A155" s="63">
        <f t="shared" si="9"/>
        <v>17.030000000000005</v>
      </c>
      <c r="B155" s="166" t="s">
        <v>145</v>
      </c>
      <c r="C155" s="166"/>
      <c r="D155" s="43">
        <v>2</v>
      </c>
      <c r="E155" s="60" t="s">
        <v>136</v>
      </c>
      <c r="F155" s="39"/>
      <c r="G155" s="39">
        <f t="shared" si="10"/>
        <v>0</v>
      </c>
      <c r="H155" s="62"/>
    </row>
    <row r="156" spans="1:8" s="53" customFormat="1" ht="15.75" x14ac:dyDescent="0.25">
      <c r="A156" s="63">
        <f t="shared" si="9"/>
        <v>17.040000000000006</v>
      </c>
      <c r="B156" s="166" t="s">
        <v>146</v>
      </c>
      <c r="C156" s="166"/>
      <c r="D156" s="43">
        <v>1</v>
      </c>
      <c r="E156" s="60" t="s">
        <v>136</v>
      </c>
      <c r="F156" s="39"/>
      <c r="G156" s="39">
        <f t="shared" si="10"/>
        <v>0</v>
      </c>
      <c r="H156" s="62"/>
    </row>
    <row r="157" spans="1:8" s="53" customFormat="1" ht="15.75" x14ac:dyDescent="0.25">
      <c r="A157" s="63">
        <f t="shared" si="9"/>
        <v>17.050000000000008</v>
      </c>
      <c r="B157" s="67" t="s">
        <v>147</v>
      </c>
      <c r="C157" s="67"/>
      <c r="D157" s="43">
        <v>1</v>
      </c>
      <c r="E157" s="60" t="s">
        <v>136</v>
      </c>
      <c r="F157" s="39"/>
      <c r="G157" s="39">
        <f t="shared" si="10"/>
        <v>0</v>
      </c>
      <c r="H157" s="62"/>
    </row>
    <row r="158" spans="1:8" s="53" customFormat="1" ht="15.75" x14ac:dyDescent="0.25">
      <c r="A158" s="63">
        <f>A157+0.01</f>
        <v>17.060000000000009</v>
      </c>
      <c r="B158" s="166" t="s">
        <v>148</v>
      </c>
      <c r="C158" s="166"/>
      <c r="D158" s="43">
        <v>4</v>
      </c>
      <c r="E158" s="60" t="s">
        <v>136</v>
      </c>
      <c r="F158" s="39"/>
      <c r="G158" s="39">
        <f t="shared" si="10"/>
        <v>0</v>
      </c>
      <c r="H158" s="62"/>
    </row>
    <row r="159" spans="1:8" s="53" customFormat="1" ht="15.75" x14ac:dyDescent="0.25">
      <c r="A159" s="63">
        <f>A158+0.01</f>
        <v>17.070000000000011</v>
      </c>
      <c r="B159" s="166" t="s">
        <v>149</v>
      </c>
      <c r="C159" s="166"/>
      <c r="D159" s="43">
        <v>30</v>
      </c>
      <c r="E159" s="60" t="s">
        <v>24</v>
      </c>
      <c r="F159" s="39"/>
      <c r="G159" s="39">
        <f t="shared" si="10"/>
        <v>0</v>
      </c>
      <c r="H159" s="62"/>
    </row>
    <row r="160" spans="1:8" s="53" customFormat="1" ht="15.75" x14ac:dyDescent="0.25">
      <c r="A160" s="63">
        <f t="shared" si="9"/>
        <v>17.080000000000013</v>
      </c>
      <c r="B160" s="166" t="s">
        <v>150</v>
      </c>
      <c r="C160" s="166"/>
      <c r="D160" s="43">
        <v>1</v>
      </c>
      <c r="E160" s="60" t="s">
        <v>136</v>
      </c>
      <c r="F160" s="39"/>
      <c r="G160" s="39">
        <f t="shared" si="10"/>
        <v>0</v>
      </c>
      <c r="H160" s="62"/>
    </row>
    <row r="161" spans="1:8" s="53" customFormat="1" ht="15.75" x14ac:dyDescent="0.25">
      <c r="A161" s="63">
        <f t="shared" si="9"/>
        <v>17.090000000000014</v>
      </c>
      <c r="B161" s="166" t="s">
        <v>151</v>
      </c>
      <c r="C161" s="166"/>
      <c r="D161" s="43">
        <v>1</v>
      </c>
      <c r="E161" s="60" t="s">
        <v>136</v>
      </c>
      <c r="F161" s="39"/>
      <c r="G161" s="39">
        <f t="shared" si="10"/>
        <v>0</v>
      </c>
      <c r="H161" s="62"/>
    </row>
    <row r="162" spans="1:8" s="53" customFormat="1" ht="15.75" x14ac:dyDescent="0.25">
      <c r="A162" s="63">
        <f t="shared" si="9"/>
        <v>17.100000000000016</v>
      </c>
      <c r="B162" s="166" t="s">
        <v>152</v>
      </c>
      <c r="C162" s="166"/>
      <c r="D162" s="43">
        <v>20</v>
      </c>
      <c r="E162" s="60" t="s">
        <v>24</v>
      </c>
      <c r="F162" s="39"/>
      <c r="G162" s="39">
        <f t="shared" si="10"/>
        <v>0</v>
      </c>
      <c r="H162" s="62"/>
    </row>
    <row r="163" spans="1:8" s="53" customFormat="1" ht="15.75" x14ac:dyDescent="0.25">
      <c r="A163" s="63">
        <f t="shared" si="9"/>
        <v>17.110000000000017</v>
      </c>
      <c r="B163" s="166" t="s">
        <v>153</v>
      </c>
      <c r="C163" s="166"/>
      <c r="D163" s="43">
        <v>60</v>
      </c>
      <c r="E163" s="60" t="s">
        <v>24</v>
      </c>
      <c r="F163" s="39"/>
      <c r="G163" s="39">
        <f t="shared" si="10"/>
        <v>0</v>
      </c>
      <c r="H163" s="62"/>
    </row>
    <row r="164" spans="1:8" s="53" customFormat="1" ht="18.75" customHeight="1" x14ac:dyDescent="0.25">
      <c r="A164" s="63">
        <f t="shared" si="9"/>
        <v>17.120000000000019</v>
      </c>
      <c r="B164" s="166" t="s">
        <v>154</v>
      </c>
      <c r="C164" s="166"/>
      <c r="D164" s="43">
        <v>1</v>
      </c>
      <c r="E164" s="60" t="s">
        <v>136</v>
      </c>
      <c r="F164" s="39"/>
      <c r="G164" s="39">
        <f t="shared" si="10"/>
        <v>0</v>
      </c>
      <c r="H164" s="62"/>
    </row>
    <row r="165" spans="1:8" s="53" customFormat="1" ht="18.75" customHeight="1" x14ac:dyDescent="0.25">
      <c r="A165" s="63">
        <f t="shared" si="9"/>
        <v>17.13000000000002</v>
      </c>
      <c r="B165" s="166" t="s">
        <v>155</v>
      </c>
      <c r="C165" s="166"/>
      <c r="D165" s="43">
        <v>3</v>
      </c>
      <c r="E165" s="60" t="s">
        <v>136</v>
      </c>
      <c r="F165" s="39"/>
      <c r="G165" s="39">
        <f t="shared" si="10"/>
        <v>0</v>
      </c>
      <c r="H165" s="62"/>
    </row>
    <row r="166" spans="1:8" s="53" customFormat="1" ht="15.75" x14ac:dyDescent="0.25">
      <c r="A166" s="63">
        <f t="shared" si="9"/>
        <v>17.140000000000022</v>
      </c>
      <c r="B166" s="166" t="s">
        <v>156</v>
      </c>
      <c r="C166" s="166"/>
      <c r="D166" s="43">
        <v>6</v>
      </c>
      <c r="E166" s="60" t="s">
        <v>136</v>
      </c>
      <c r="F166" s="39"/>
      <c r="G166" s="39">
        <f t="shared" si="10"/>
        <v>0</v>
      </c>
      <c r="H166" s="62"/>
    </row>
    <row r="167" spans="1:8" s="53" customFormat="1" ht="15.75" x14ac:dyDescent="0.25">
      <c r="A167" s="63"/>
      <c r="B167" s="67"/>
      <c r="C167" s="67"/>
      <c r="D167" s="43"/>
      <c r="E167" s="60"/>
      <c r="F167" s="39"/>
      <c r="G167" s="39"/>
      <c r="H167" s="62">
        <f>SUM(G153:G166)</f>
        <v>0</v>
      </c>
    </row>
    <row r="168" spans="1:8" s="53" customFormat="1" x14ac:dyDescent="0.2">
      <c r="F168" s="39"/>
    </row>
    <row r="169" spans="1:8" s="53" customFormat="1" ht="15.75" x14ac:dyDescent="0.25">
      <c r="A169" s="61">
        <f>A152+1</f>
        <v>18</v>
      </c>
      <c r="B169" s="7" t="s">
        <v>157</v>
      </c>
      <c r="D169" s="43"/>
      <c r="E169" s="60"/>
      <c r="F169" s="39"/>
      <c r="G169" s="39"/>
      <c r="H169" s="62"/>
    </row>
    <row r="170" spans="1:8" s="53" customFormat="1" x14ac:dyDescent="0.2">
      <c r="A170" s="63">
        <f>A169+0.01</f>
        <v>18.010000000000002</v>
      </c>
      <c r="B170" s="53" t="s">
        <v>158</v>
      </c>
      <c r="D170" s="43">
        <v>14.45</v>
      </c>
      <c r="E170" s="60" t="s">
        <v>28</v>
      </c>
      <c r="F170" s="39"/>
      <c r="G170" s="52">
        <f>ROUND(F170*D170,2)</f>
        <v>0</v>
      </c>
    </row>
    <row r="171" spans="1:8" s="53" customFormat="1" x14ac:dyDescent="0.2">
      <c r="A171" s="63">
        <f>A170+0.01</f>
        <v>18.020000000000003</v>
      </c>
      <c r="B171" s="53" t="s">
        <v>159</v>
      </c>
      <c r="D171" s="43">
        <v>19.3</v>
      </c>
      <c r="E171" s="60" t="s">
        <v>24</v>
      </c>
      <c r="F171" s="39"/>
      <c r="G171" s="52">
        <f>ROUND(F171*D171,2)</f>
        <v>0</v>
      </c>
    </row>
    <row r="172" spans="1:8" s="53" customFormat="1" ht="15.75" x14ac:dyDescent="0.25">
      <c r="A172" s="63"/>
      <c r="D172" s="43"/>
      <c r="E172" s="60"/>
      <c r="F172" s="39"/>
      <c r="G172" s="39"/>
      <c r="H172" s="62">
        <f>SUM(G170:G172)</f>
        <v>0</v>
      </c>
    </row>
    <row r="173" spans="1:8" s="53" customFormat="1" ht="15.75" x14ac:dyDescent="0.25">
      <c r="A173" s="63"/>
      <c r="D173" s="43"/>
      <c r="E173" s="60"/>
      <c r="F173" s="39"/>
      <c r="G173" s="39"/>
      <c r="H173" s="62"/>
    </row>
    <row r="174" spans="1:8" s="53" customFormat="1" ht="15.75" x14ac:dyDescent="0.25">
      <c r="A174" s="61">
        <f>A169+1</f>
        <v>19</v>
      </c>
      <c r="B174" s="7" t="s">
        <v>160</v>
      </c>
      <c r="D174" s="43"/>
      <c r="E174" s="60"/>
      <c r="F174" s="39"/>
      <c r="G174" s="39"/>
      <c r="H174" s="62"/>
    </row>
    <row r="175" spans="1:8" s="53" customFormat="1" ht="15.75" x14ac:dyDescent="0.25">
      <c r="A175" s="63">
        <f>A174+0.01</f>
        <v>19.010000000000002</v>
      </c>
      <c r="B175" s="53" t="s">
        <v>161</v>
      </c>
      <c r="C175" s="64"/>
      <c r="D175" s="43">
        <v>107.04</v>
      </c>
      <c r="E175" s="60" t="s">
        <v>28</v>
      </c>
      <c r="F175" s="39"/>
      <c r="G175" s="52">
        <f>ROUND(F175*D175,2)</f>
        <v>0</v>
      </c>
      <c r="H175" s="62"/>
    </row>
    <row r="176" spans="1:8" s="53" customFormat="1" ht="15.75" x14ac:dyDescent="0.25">
      <c r="A176" s="63">
        <f>A175+0.01</f>
        <v>19.020000000000003</v>
      </c>
      <c r="B176" s="53" t="s">
        <v>162</v>
      </c>
      <c r="C176" s="64"/>
      <c r="D176" s="43">
        <v>53.52</v>
      </c>
      <c r="E176" s="60" t="s">
        <v>28</v>
      </c>
      <c r="F176" s="39"/>
      <c r="G176" s="52">
        <f>ROUND(F176*D176,2)</f>
        <v>0</v>
      </c>
    </row>
    <row r="177" spans="1:8" s="53" customFormat="1" ht="15.75" x14ac:dyDescent="0.25">
      <c r="A177" s="63">
        <f>A176+0.01</f>
        <v>19.030000000000005</v>
      </c>
      <c r="B177" s="53" t="s">
        <v>163</v>
      </c>
      <c r="C177" s="64"/>
      <c r="D177" s="43">
        <v>53.52</v>
      </c>
      <c r="E177" s="60" t="s">
        <v>28</v>
      </c>
      <c r="F177" s="39"/>
      <c r="G177" s="52">
        <f>ROUND(F177*D177,2)</f>
        <v>0</v>
      </c>
    </row>
    <row r="178" spans="1:8" s="53" customFormat="1" ht="15.75" x14ac:dyDescent="0.25">
      <c r="A178" s="63">
        <f>A177+0.01</f>
        <v>19.040000000000006</v>
      </c>
      <c r="B178" s="53" t="s">
        <v>164</v>
      </c>
      <c r="C178" s="64"/>
      <c r="D178" s="43">
        <v>14.45</v>
      </c>
      <c r="E178" s="60" t="s">
        <v>28</v>
      </c>
      <c r="F178" s="39"/>
      <c r="G178" s="52">
        <f>ROUND(F178*D178,2)</f>
        <v>0</v>
      </c>
    </row>
    <row r="179" spans="1:8" s="53" customFormat="1" ht="15.75" x14ac:dyDescent="0.25">
      <c r="A179" s="63"/>
      <c r="C179" s="64"/>
      <c r="D179" s="43"/>
      <c r="E179" s="60"/>
      <c r="F179" s="39"/>
      <c r="G179" s="52"/>
      <c r="H179" s="62">
        <f>SUM(G175:G178)</f>
        <v>0</v>
      </c>
    </row>
    <row r="180" spans="1:8" s="53" customFormat="1" ht="15.75" x14ac:dyDescent="0.25">
      <c r="A180" s="63"/>
      <c r="D180" s="43"/>
      <c r="E180" s="60"/>
      <c r="F180" s="39"/>
      <c r="G180" s="68"/>
      <c r="H180" s="62"/>
    </row>
    <row r="181" spans="1:8" s="53" customFormat="1" ht="15.75" x14ac:dyDescent="0.25">
      <c r="A181" s="61">
        <f>+A174+1</f>
        <v>20</v>
      </c>
      <c r="B181" s="7" t="s">
        <v>165</v>
      </c>
      <c r="D181" s="43"/>
      <c r="E181" s="60"/>
      <c r="F181" s="39"/>
    </row>
    <row r="182" spans="1:8" s="53" customFormat="1" x14ac:dyDescent="0.2">
      <c r="A182" s="63">
        <f>A181+0.01</f>
        <v>20.010000000000002</v>
      </c>
      <c r="B182" s="53" t="s">
        <v>166</v>
      </c>
      <c r="D182" s="43">
        <v>1</v>
      </c>
      <c r="E182" s="60" t="s">
        <v>136</v>
      </c>
      <c r="F182" s="39"/>
      <c r="G182" s="39">
        <f>F182*D182</f>
        <v>0</v>
      </c>
    </row>
    <row r="183" spans="1:8" s="53" customFormat="1" ht="15.75" x14ac:dyDescent="0.25">
      <c r="D183" s="43"/>
      <c r="E183" s="60"/>
      <c r="H183" s="40">
        <f>SUM(G182:G182)</f>
        <v>0</v>
      </c>
    </row>
    <row r="184" spans="1:8" s="2" customFormat="1" ht="15.75" x14ac:dyDescent="0.25">
      <c r="A184" s="42"/>
      <c r="D184" s="43"/>
      <c r="E184" s="19"/>
      <c r="F184" s="39"/>
      <c r="G184" s="39"/>
      <c r="H184" s="40"/>
    </row>
    <row r="185" spans="1:8" s="2" customFormat="1" ht="15.75" x14ac:dyDescent="0.25">
      <c r="A185" s="24" t="s">
        <v>167</v>
      </c>
      <c r="B185" s="25" t="s">
        <v>168</v>
      </c>
      <c r="C185" s="26"/>
      <c r="D185" s="27"/>
      <c r="E185" s="28"/>
      <c r="F185" s="29"/>
      <c r="G185" s="29"/>
      <c r="H185" s="30">
        <f>SUM(H186:H228)</f>
        <v>0</v>
      </c>
    </row>
    <row r="186" spans="1:8" s="2" customFormat="1" ht="15.75" x14ac:dyDescent="0.25">
      <c r="A186" s="69"/>
      <c r="B186" s="70"/>
      <c r="C186" s="70"/>
      <c r="D186" s="59"/>
      <c r="E186" s="19"/>
    </row>
    <row r="187" spans="1:8" s="53" customFormat="1" ht="15.75" x14ac:dyDescent="0.25">
      <c r="A187" s="61">
        <f>+A181+1</f>
        <v>21</v>
      </c>
      <c r="B187" s="7" t="s">
        <v>19</v>
      </c>
      <c r="D187" s="43"/>
      <c r="E187" s="60"/>
      <c r="G187" s="39"/>
      <c r="H187" s="62"/>
    </row>
    <row r="188" spans="1:8" s="2" customFormat="1" x14ac:dyDescent="0.2">
      <c r="A188" s="63">
        <f>A187+0.01</f>
        <v>21.01</v>
      </c>
      <c r="B188" s="53" t="s">
        <v>169</v>
      </c>
      <c r="C188" s="53"/>
      <c r="D188" s="43">
        <v>77.459999999999994</v>
      </c>
      <c r="E188" s="60" t="s">
        <v>24</v>
      </c>
      <c r="F188" s="39"/>
      <c r="G188" s="52">
        <f>ROUND(F188*D188,2)</f>
        <v>0</v>
      </c>
      <c r="H188" s="53"/>
    </row>
    <row r="189" spans="1:8" s="53" customFormat="1" ht="15.75" x14ac:dyDescent="0.25">
      <c r="D189" s="43"/>
      <c r="E189" s="60"/>
      <c r="F189" s="39"/>
      <c r="G189" s="52"/>
      <c r="H189" s="62">
        <f>SUM(G188:G188)</f>
        <v>0</v>
      </c>
    </row>
    <row r="190" spans="1:8" s="53" customFormat="1" ht="15.75" x14ac:dyDescent="0.25">
      <c r="D190" s="43"/>
      <c r="E190" s="60"/>
      <c r="F190" s="39"/>
      <c r="G190" s="52"/>
      <c r="H190" s="40"/>
    </row>
    <row r="191" spans="1:8" s="53" customFormat="1" ht="15.75" x14ac:dyDescent="0.25">
      <c r="A191" s="61">
        <f>+A187+1</f>
        <v>22</v>
      </c>
      <c r="B191" s="7" t="s">
        <v>106</v>
      </c>
      <c r="C191" s="64"/>
      <c r="D191" s="43"/>
      <c r="E191" s="60"/>
      <c r="F191" s="39"/>
      <c r="G191" s="52"/>
    </row>
    <row r="192" spans="1:8" s="53" customFormat="1" x14ac:dyDescent="0.2">
      <c r="A192" s="63">
        <f>A191+0.01</f>
        <v>22.01</v>
      </c>
      <c r="B192" s="53" t="s">
        <v>170</v>
      </c>
      <c r="D192" s="43">
        <v>46.475999999999992</v>
      </c>
      <c r="E192" s="60" t="s">
        <v>40</v>
      </c>
      <c r="F192" s="39"/>
      <c r="G192" s="52">
        <f t="shared" ref="G192:G227" si="11">ROUND(F192*D192,2)</f>
        <v>0</v>
      </c>
    </row>
    <row r="193" spans="1:8" s="53" customFormat="1" x14ac:dyDescent="0.2">
      <c r="A193" s="63">
        <f>A192+0.01</f>
        <v>22.020000000000003</v>
      </c>
      <c r="B193" s="53" t="s">
        <v>108</v>
      </c>
      <c r="D193" s="43">
        <v>34.856999999999992</v>
      </c>
      <c r="E193" s="60" t="s">
        <v>40</v>
      </c>
      <c r="F193" s="39"/>
      <c r="G193" s="52">
        <f t="shared" si="11"/>
        <v>0</v>
      </c>
    </row>
    <row r="194" spans="1:8" s="53" customFormat="1" x14ac:dyDescent="0.2">
      <c r="A194" s="63">
        <f>A193+0.01</f>
        <v>22.030000000000005</v>
      </c>
      <c r="B194" s="53" t="s">
        <v>109</v>
      </c>
      <c r="D194" s="43">
        <v>58.094999999999992</v>
      </c>
      <c r="E194" s="60" t="s">
        <v>40</v>
      </c>
      <c r="F194" s="39"/>
      <c r="G194" s="52">
        <f t="shared" si="11"/>
        <v>0</v>
      </c>
    </row>
    <row r="195" spans="1:8" s="53" customFormat="1" ht="15.75" x14ac:dyDescent="0.25">
      <c r="D195" s="43"/>
      <c r="E195" s="60"/>
      <c r="F195" s="39"/>
      <c r="G195" s="52"/>
      <c r="H195" s="40">
        <f>SUM(G192:G194)</f>
        <v>0</v>
      </c>
    </row>
    <row r="196" spans="1:8" s="53" customFormat="1" ht="15.75" x14ac:dyDescent="0.25">
      <c r="D196" s="43"/>
      <c r="E196" s="60"/>
      <c r="F196" s="39"/>
      <c r="G196" s="52"/>
      <c r="H196" s="40"/>
    </row>
    <row r="197" spans="1:8" s="53" customFormat="1" ht="15.75" x14ac:dyDescent="0.25">
      <c r="A197" s="61">
        <f>+A191+1</f>
        <v>23</v>
      </c>
      <c r="B197" s="7" t="s">
        <v>110</v>
      </c>
      <c r="D197" s="43"/>
      <c r="E197" s="60"/>
      <c r="F197" s="39"/>
      <c r="G197" s="52"/>
    </row>
    <row r="198" spans="1:8" s="53" customFormat="1" x14ac:dyDescent="0.2">
      <c r="A198" s="63">
        <f>A197+0.01</f>
        <v>23.01</v>
      </c>
      <c r="B198" s="53" t="s">
        <v>171</v>
      </c>
      <c r="D198" s="43">
        <v>46.475999999999992</v>
      </c>
      <c r="E198" s="60" t="s">
        <v>28</v>
      </c>
      <c r="F198" s="39"/>
      <c r="G198" s="52">
        <f t="shared" si="11"/>
        <v>0</v>
      </c>
    </row>
    <row r="199" spans="1:8" s="53" customFormat="1" x14ac:dyDescent="0.2">
      <c r="A199" s="63">
        <f>A198+0.01</f>
        <v>23.020000000000003</v>
      </c>
      <c r="B199" s="53" t="s">
        <v>172</v>
      </c>
      <c r="D199" s="43">
        <v>46.475999999999992</v>
      </c>
      <c r="E199" s="60" t="s">
        <v>28</v>
      </c>
      <c r="F199" s="39"/>
      <c r="G199" s="52">
        <f t="shared" si="11"/>
        <v>0</v>
      </c>
    </row>
    <row r="200" spans="1:8" s="53" customFormat="1" ht="15.75" x14ac:dyDescent="0.25">
      <c r="A200" s="63"/>
      <c r="D200" s="43"/>
      <c r="E200" s="60"/>
      <c r="F200" s="39"/>
      <c r="G200" s="52"/>
      <c r="H200" s="62">
        <f>SUM(G198:G199)</f>
        <v>0</v>
      </c>
    </row>
    <row r="201" spans="1:8" s="53" customFormat="1" ht="15.75" x14ac:dyDescent="0.25">
      <c r="A201" s="63"/>
      <c r="D201" s="43"/>
      <c r="E201" s="60"/>
      <c r="F201" s="39"/>
      <c r="G201" s="52"/>
      <c r="H201" s="62"/>
    </row>
    <row r="202" spans="1:8" s="53" customFormat="1" ht="15.75" x14ac:dyDescent="0.25">
      <c r="A202" s="61">
        <f>A197+1</f>
        <v>24</v>
      </c>
      <c r="B202" s="162" t="s">
        <v>114</v>
      </c>
      <c r="C202" s="162"/>
      <c r="D202" s="43"/>
      <c r="E202" s="65"/>
      <c r="F202" s="39"/>
      <c r="G202" s="52"/>
    </row>
    <row r="203" spans="1:8" s="53" customFormat="1" x14ac:dyDescent="0.2">
      <c r="A203" s="63">
        <f>A202+0.01</f>
        <v>24.01</v>
      </c>
      <c r="B203" s="53" t="s">
        <v>173</v>
      </c>
      <c r="D203" s="43">
        <v>11.618999999999998</v>
      </c>
      <c r="E203" s="60" t="s">
        <v>40</v>
      </c>
      <c r="F203" s="39"/>
      <c r="G203" s="52">
        <f t="shared" si="11"/>
        <v>0</v>
      </c>
    </row>
    <row r="204" spans="1:8" s="53" customFormat="1" x14ac:dyDescent="0.2">
      <c r="A204" s="63">
        <f>A203+0.01</f>
        <v>24.020000000000003</v>
      </c>
      <c r="B204" s="53" t="s">
        <v>174</v>
      </c>
      <c r="D204" s="43">
        <v>3.8729999999999998</v>
      </c>
      <c r="E204" s="60" t="s">
        <v>40</v>
      </c>
      <c r="F204" s="39"/>
      <c r="G204" s="52">
        <f t="shared" si="11"/>
        <v>0</v>
      </c>
    </row>
    <row r="205" spans="1:8" s="53" customFormat="1" x14ac:dyDescent="0.2">
      <c r="A205" s="63"/>
      <c r="B205" s="53" t="s">
        <v>117</v>
      </c>
      <c r="D205" s="43"/>
      <c r="E205" s="60"/>
      <c r="F205" s="39"/>
      <c r="G205" s="52"/>
    </row>
    <row r="206" spans="1:8" s="53" customFormat="1" x14ac:dyDescent="0.2">
      <c r="A206" s="63">
        <f>A204+0.01</f>
        <v>24.030000000000005</v>
      </c>
      <c r="B206" s="53" t="s">
        <v>175</v>
      </c>
      <c r="D206" s="43">
        <v>1.5492000000000001</v>
      </c>
      <c r="E206" s="60" t="s">
        <v>40</v>
      </c>
      <c r="F206" s="39"/>
      <c r="G206" s="52">
        <f t="shared" si="11"/>
        <v>0</v>
      </c>
    </row>
    <row r="207" spans="1:8" s="53" customFormat="1" x14ac:dyDescent="0.2">
      <c r="A207" s="63"/>
      <c r="B207" s="53" t="s">
        <v>117</v>
      </c>
      <c r="D207" s="43"/>
      <c r="E207" s="60"/>
      <c r="F207" s="39"/>
      <c r="G207" s="52"/>
    </row>
    <row r="208" spans="1:8" s="53" customFormat="1" x14ac:dyDescent="0.2">
      <c r="A208" s="63">
        <f>A206+0.01</f>
        <v>24.040000000000006</v>
      </c>
      <c r="B208" s="53" t="s">
        <v>176</v>
      </c>
      <c r="D208" s="43">
        <v>11.1968</v>
      </c>
      <c r="E208" s="60" t="s">
        <v>40</v>
      </c>
      <c r="F208" s="39"/>
      <c r="G208" s="52">
        <f t="shared" si="11"/>
        <v>0</v>
      </c>
    </row>
    <row r="209" spans="1:8" s="53" customFormat="1" ht="15.75" x14ac:dyDescent="0.25">
      <c r="A209" s="63"/>
      <c r="B209" s="53" t="s">
        <v>121</v>
      </c>
      <c r="D209" s="43"/>
      <c r="E209" s="60"/>
      <c r="F209" s="39"/>
      <c r="G209" s="52"/>
      <c r="H209" s="62">
        <f>SUM(G203:G209)</f>
        <v>0</v>
      </c>
    </row>
    <row r="210" spans="1:8" s="53" customFormat="1" x14ac:dyDescent="0.2">
      <c r="A210" s="63"/>
      <c r="D210" s="43"/>
      <c r="E210" s="60"/>
      <c r="F210" s="39"/>
      <c r="G210" s="52"/>
    </row>
    <row r="211" spans="1:8" s="53" customFormat="1" ht="15.75" x14ac:dyDescent="0.25">
      <c r="A211" s="61">
        <f>A202+1</f>
        <v>25</v>
      </c>
      <c r="B211" s="162" t="s">
        <v>124</v>
      </c>
      <c r="C211" s="162"/>
      <c r="D211" s="43"/>
      <c r="E211" s="60"/>
      <c r="F211" s="39"/>
      <c r="G211" s="52"/>
    </row>
    <row r="212" spans="1:8" s="53" customFormat="1" ht="15.75" x14ac:dyDescent="0.25">
      <c r="A212" s="63">
        <f>A211+0.01</f>
        <v>25.01</v>
      </c>
      <c r="B212" s="53" t="s">
        <v>177</v>
      </c>
      <c r="C212" s="64"/>
      <c r="D212" s="43">
        <v>133.28199999999998</v>
      </c>
      <c r="E212" s="60" t="s">
        <v>28</v>
      </c>
      <c r="F212" s="39"/>
      <c r="G212" s="52">
        <f t="shared" si="11"/>
        <v>0</v>
      </c>
      <c r="H212" s="62"/>
    </row>
    <row r="213" spans="1:8" s="53" customFormat="1" ht="15.75" x14ac:dyDescent="0.25">
      <c r="A213" s="63">
        <f>A212+0.01</f>
        <v>25.020000000000003</v>
      </c>
      <c r="B213" s="53" t="s">
        <v>178</v>
      </c>
      <c r="C213" s="64"/>
      <c r="D213" s="43">
        <v>133.28199999999998</v>
      </c>
      <c r="E213" s="60" t="s">
        <v>28</v>
      </c>
      <c r="F213" s="39"/>
      <c r="G213" s="52">
        <f t="shared" si="11"/>
        <v>0</v>
      </c>
      <c r="H213" s="62"/>
    </row>
    <row r="214" spans="1:8" s="53" customFormat="1" ht="15.75" x14ac:dyDescent="0.25">
      <c r="A214" s="63">
        <f>A213+0.01</f>
        <v>25.030000000000005</v>
      </c>
      <c r="B214" s="53" t="s">
        <v>179</v>
      </c>
      <c r="C214" s="64"/>
      <c r="D214" s="43">
        <v>77.459999999999994</v>
      </c>
      <c r="E214" s="60" t="s">
        <v>24</v>
      </c>
      <c r="F214" s="39"/>
      <c r="G214" s="52">
        <f t="shared" si="11"/>
        <v>0</v>
      </c>
    </row>
    <row r="215" spans="1:8" s="53" customFormat="1" ht="15.75" x14ac:dyDescent="0.25">
      <c r="A215" s="66"/>
      <c r="C215" s="64"/>
      <c r="D215" s="43"/>
      <c r="E215" s="60"/>
      <c r="F215" s="39"/>
      <c r="G215" s="52"/>
      <c r="H215" s="62">
        <f>SUM(G212:G214)</f>
        <v>0</v>
      </c>
    </row>
    <row r="216" spans="1:8" s="53" customFormat="1" ht="15.75" x14ac:dyDescent="0.25">
      <c r="A216" s="66"/>
      <c r="C216" s="64"/>
      <c r="D216" s="43"/>
      <c r="E216" s="60"/>
      <c r="F216" s="39"/>
      <c r="G216" s="52"/>
      <c r="H216" s="62"/>
    </row>
    <row r="217" spans="1:8" s="53" customFormat="1" ht="15.75" x14ac:dyDescent="0.25">
      <c r="A217" s="61">
        <f>+A211+1</f>
        <v>26</v>
      </c>
      <c r="B217" s="7" t="s">
        <v>160</v>
      </c>
      <c r="D217" s="43"/>
      <c r="E217" s="60"/>
      <c r="F217" s="39"/>
      <c r="G217" s="52"/>
      <c r="H217" s="62"/>
    </row>
    <row r="218" spans="1:8" s="53" customFormat="1" ht="15.75" x14ac:dyDescent="0.25">
      <c r="A218" s="63">
        <f>A217+0.01</f>
        <v>26.01</v>
      </c>
      <c r="B218" s="53" t="s">
        <v>180</v>
      </c>
      <c r="C218" s="64"/>
      <c r="D218" s="43">
        <v>592.048</v>
      </c>
      <c r="E218" s="60" t="s">
        <v>28</v>
      </c>
      <c r="F218" s="39"/>
      <c r="G218" s="52">
        <f t="shared" si="11"/>
        <v>0</v>
      </c>
      <c r="H218" s="62"/>
    </row>
    <row r="219" spans="1:8" s="53" customFormat="1" ht="15.75" x14ac:dyDescent="0.25">
      <c r="A219" s="63">
        <f>A218+0.01</f>
        <v>26.020000000000003</v>
      </c>
      <c r="B219" s="53" t="s">
        <v>163</v>
      </c>
      <c r="C219" s="64"/>
      <c r="D219" s="43">
        <v>592.048</v>
      </c>
      <c r="E219" s="60" t="s">
        <v>28</v>
      </c>
      <c r="F219" s="39"/>
      <c r="G219" s="52">
        <f t="shared" si="11"/>
        <v>0</v>
      </c>
    </row>
    <row r="220" spans="1:8" s="53" customFormat="1" ht="15.75" x14ac:dyDescent="0.25">
      <c r="A220" s="63"/>
      <c r="C220" s="64"/>
      <c r="D220" s="43"/>
      <c r="E220" s="60"/>
      <c r="F220" s="39"/>
      <c r="G220" s="52"/>
      <c r="H220" s="62">
        <f>SUM(G217:G221)</f>
        <v>0</v>
      </c>
    </row>
    <row r="221" spans="1:8" s="53" customFormat="1" ht="15.75" x14ac:dyDescent="0.25">
      <c r="A221" s="63"/>
      <c r="C221" s="64"/>
      <c r="D221" s="43"/>
      <c r="E221" s="60"/>
      <c r="F221" s="39"/>
      <c r="G221" s="52"/>
    </row>
    <row r="222" spans="1:8" s="53" customFormat="1" ht="15.75" x14ac:dyDescent="0.25">
      <c r="A222" s="61">
        <f>+A217+1</f>
        <v>27</v>
      </c>
      <c r="B222" s="7" t="s">
        <v>165</v>
      </c>
      <c r="D222" s="43"/>
      <c r="E222" s="60"/>
      <c r="F222" s="39"/>
      <c r="G222" s="52"/>
      <c r="H222" s="62"/>
    </row>
    <row r="223" spans="1:8" s="53" customFormat="1" x14ac:dyDescent="0.2">
      <c r="A223" s="63">
        <f>+A222+0.01</f>
        <v>27.01</v>
      </c>
      <c r="B223" s="53" t="s">
        <v>181</v>
      </c>
      <c r="D223" s="43">
        <v>77.459999999999994</v>
      </c>
      <c r="E223" s="60" t="s">
        <v>182</v>
      </c>
      <c r="F223" s="39"/>
      <c r="G223" s="52">
        <f t="shared" si="11"/>
        <v>0</v>
      </c>
    </row>
    <row r="224" spans="1:8" s="53" customFormat="1" x14ac:dyDescent="0.2">
      <c r="A224" s="63">
        <f>+A223+0.01</f>
        <v>27.020000000000003</v>
      </c>
      <c r="B224" s="53" t="s">
        <v>183</v>
      </c>
      <c r="D224" s="43">
        <v>47.73</v>
      </c>
      <c r="E224" s="60" t="s">
        <v>182</v>
      </c>
      <c r="F224" s="39"/>
      <c r="G224" s="52">
        <f t="shared" si="11"/>
        <v>0</v>
      </c>
    </row>
    <row r="225" spans="1:10" s="53" customFormat="1" ht="13.5" customHeight="1" x14ac:dyDescent="0.2">
      <c r="A225" s="63">
        <f>+A223+0.01</f>
        <v>27.020000000000003</v>
      </c>
      <c r="B225" s="53" t="s">
        <v>184</v>
      </c>
      <c r="D225" s="43">
        <v>1</v>
      </c>
      <c r="E225" s="60" t="s">
        <v>136</v>
      </c>
      <c r="F225" s="39"/>
      <c r="G225" s="52">
        <f t="shared" si="11"/>
        <v>0</v>
      </c>
    </row>
    <row r="226" spans="1:10" s="53" customFormat="1" ht="12.75" customHeight="1" x14ac:dyDescent="0.2">
      <c r="A226" s="63"/>
      <c r="B226" s="53" t="s">
        <v>185</v>
      </c>
      <c r="D226" s="43"/>
      <c r="E226" s="60"/>
      <c r="F226" s="39"/>
      <c r="G226" s="52"/>
    </row>
    <row r="227" spans="1:10" s="53" customFormat="1" x14ac:dyDescent="0.2">
      <c r="A227" s="63">
        <f>A222+0.01</f>
        <v>27.01</v>
      </c>
      <c r="B227" s="53" t="s">
        <v>100</v>
      </c>
      <c r="D227" s="43">
        <v>1</v>
      </c>
      <c r="E227" s="60" t="s">
        <v>136</v>
      </c>
      <c r="F227" s="39"/>
      <c r="G227" s="52">
        <f t="shared" si="11"/>
        <v>0</v>
      </c>
    </row>
    <row r="228" spans="1:10" s="53" customFormat="1" ht="15.75" x14ac:dyDescent="0.25">
      <c r="D228" s="43"/>
      <c r="E228" s="60"/>
      <c r="H228" s="40">
        <f>SUM(G223:G227)</f>
        <v>0</v>
      </c>
    </row>
    <row r="229" spans="1:10" s="53" customFormat="1" x14ac:dyDescent="0.2">
      <c r="D229" s="43"/>
      <c r="E229" s="60"/>
    </row>
    <row r="230" spans="1:10" s="2" customFormat="1" ht="15.75" customHeight="1" x14ac:dyDescent="0.25">
      <c r="A230" s="24" t="s">
        <v>186</v>
      </c>
      <c r="B230" s="25" t="s">
        <v>187</v>
      </c>
      <c r="C230" s="26"/>
      <c r="D230" s="27"/>
      <c r="E230" s="28"/>
      <c r="F230" s="29"/>
      <c r="G230" s="29"/>
      <c r="H230" s="30">
        <f>SUM(H231:H252)</f>
        <v>0</v>
      </c>
    </row>
    <row r="231" spans="1:10" s="2" customFormat="1" ht="15.75" x14ac:dyDescent="0.25">
      <c r="A231" s="59"/>
      <c r="B231" s="71"/>
      <c r="C231" s="71"/>
      <c r="D231" s="59"/>
      <c r="E231" s="19"/>
      <c r="F231" s="39"/>
      <c r="G231" s="39"/>
      <c r="H231" s="72"/>
    </row>
    <row r="232" spans="1:10" s="53" customFormat="1" ht="15.75" x14ac:dyDescent="0.25">
      <c r="A232" s="73">
        <f>A222+1</f>
        <v>28</v>
      </c>
      <c r="B232" s="7" t="s">
        <v>19</v>
      </c>
      <c r="D232" s="43"/>
      <c r="E232" s="60"/>
      <c r="G232" s="39"/>
      <c r="H232" s="62"/>
    </row>
    <row r="233" spans="1:10" s="53" customFormat="1" x14ac:dyDescent="0.2">
      <c r="A233" s="63">
        <f>A232+0.01</f>
        <v>28.01</v>
      </c>
      <c r="B233" s="53" t="s">
        <v>169</v>
      </c>
      <c r="D233" s="43">
        <v>80</v>
      </c>
      <c r="E233" s="60" t="s">
        <v>28</v>
      </c>
      <c r="F233" s="39"/>
      <c r="G233" s="52">
        <f>ROUND(F233*D233,2)</f>
        <v>0</v>
      </c>
    </row>
    <row r="234" spans="1:10" s="2" customFormat="1" ht="15.75" x14ac:dyDescent="0.25">
      <c r="A234" s="36">
        <f>+A233+0.01</f>
        <v>28.020000000000003</v>
      </c>
      <c r="B234" s="36" t="s">
        <v>188</v>
      </c>
      <c r="D234" s="36">
        <v>60</v>
      </c>
      <c r="E234" s="38" t="s">
        <v>28</v>
      </c>
      <c r="F234" s="39"/>
      <c r="G234" s="52">
        <f t="shared" ref="G234:G251" si="12">ROUND(F234*D234,2)</f>
        <v>0</v>
      </c>
      <c r="H234" s="40"/>
      <c r="I234" s="40"/>
      <c r="J234" s="40"/>
    </row>
    <row r="235" spans="1:10" s="53" customFormat="1" ht="15.75" x14ac:dyDescent="0.25">
      <c r="A235" s="74"/>
      <c r="B235" s="75"/>
      <c r="C235" s="59"/>
      <c r="D235" s="59"/>
      <c r="E235" s="76"/>
      <c r="F235" s="39"/>
      <c r="G235" s="52"/>
      <c r="H235" s="77">
        <f>SUM(G233:G235)</f>
        <v>0</v>
      </c>
    </row>
    <row r="236" spans="1:10" s="53" customFormat="1" ht="15.75" x14ac:dyDescent="0.25">
      <c r="A236" s="74"/>
      <c r="B236" s="75"/>
      <c r="C236" s="59"/>
      <c r="D236" s="59"/>
      <c r="E236" s="76"/>
      <c r="F236" s="39"/>
      <c r="G236" s="52"/>
      <c r="H236" s="77"/>
    </row>
    <row r="237" spans="1:10" s="53" customFormat="1" ht="15.75" x14ac:dyDescent="0.25">
      <c r="A237" s="73">
        <f>+A232+1</f>
        <v>29</v>
      </c>
      <c r="B237" s="78" t="s">
        <v>106</v>
      </c>
      <c r="C237" s="79"/>
      <c r="D237" s="80"/>
      <c r="E237" s="81"/>
      <c r="F237" s="39"/>
      <c r="G237" s="52"/>
      <c r="H237" s="77"/>
    </row>
    <row r="238" spans="1:10" s="53" customFormat="1" ht="15.75" x14ac:dyDescent="0.2">
      <c r="A238" s="79">
        <f>A237+0.01</f>
        <v>29.01</v>
      </c>
      <c r="B238" s="53" t="s">
        <v>189</v>
      </c>
      <c r="D238" s="80">
        <v>172.79999999999998</v>
      </c>
      <c r="E238" s="80" t="s">
        <v>40</v>
      </c>
      <c r="F238" s="39"/>
      <c r="G238" s="52">
        <f t="shared" si="12"/>
        <v>0</v>
      </c>
      <c r="H238" s="77"/>
    </row>
    <row r="239" spans="1:10" s="53" customFormat="1" ht="15.75" x14ac:dyDescent="0.2">
      <c r="A239" s="82">
        <f>A238+0.01</f>
        <v>29.020000000000003</v>
      </c>
      <c r="B239" s="53" t="s">
        <v>190</v>
      </c>
      <c r="C239" s="83"/>
      <c r="D239" s="80">
        <v>224.64</v>
      </c>
      <c r="E239" s="80" t="s">
        <v>40</v>
      </c>
      <c r="F239" s="39"/>
      <c r="G239" s="52">
        <f t="shared" si="12"/>
        <v>0</v>
      </c>
      <c r="H239" s="77"/>
    </row>
    <row r="240" spans="1:10" s="53" customFormat="1" ht="15.75" x14ac:dyDescent="0.2">
      <c r="A240" s="82">
        <f>A239+0.01</f>
        <v>29.030000000000005</v>
      </c>
      <c r="B240" s="163" t="s">
        <v>191</v>
      </c>
      <c r="C240" s="163"/>
      <c r="D240" s="80">
        <v>118.80000000000001</v>
      </c>
      <c r="E240" s="80" t="s">
        <v>40</v>
      </c>
      <c r="F240" s="39"/>
      <c r="G240" s="52">
        <f>ROUND(F240*D240,2)</f>
        <v>0</v>
      </c>
      <c r="H240" s="77"/>
    </row>
    <row r="241" spans="1:10" s="53" customFormat="1" ht="15.75" x14ac:dyDescent="0.2">
      <c r="A241" s="74"/>
      <c r="B241" s="84" t="s">
        <v>192</v>
      </c>
      <c r="D241" s="80"/>
      <c r="E241" s="80"/>
      <c r="F241" s="39"/>
      <c r="G241" s="52"/>
      <c r="H241" s="77"/>
    </row>
    <row r="242" spans="1:10" s="53" customFormat="1" ht="15.75" x14ac:dyDescent="0.2">
      <c r="A242" s="82">
        <f>A240+0.01</f>
        <v>29.040000000000006</v>
      </c>
      <c r="B242" s="163" t="s">
        <v>193</v>
      </c>
      <c r="C242" s="163"/>
      <c r="D242" s="80">
        <v>11</v>
      </c>
      <c r="E242" s="80" t="s">
        <v>40</v>
      </c>
      <c r="F242" s="39"/>
      <c r="G242" s="52">
        <f>ROUND(F242*D242,2)</f>
        <v>0</v>
      </c>
      <c r="H242" s="77"/>
    </row>
    <row r="243" spans="1:10" s="53" customFormat="1" ht="15.75" x14ac:dyDescent="0.2">
      <c r="A243" s="74"/>
      <c r="B243" s="84" t="s">
        <v>194</v>
      </c>
      <c r="D243" s="80"/>
      <c r="E243" s="80"/>
      <c r="F243" s="39"/>
      <c r="G243" s="52"/>
      <c r="H243" s="77">
        <f>SUM(G238:G243)</f>
        <v>0</v>
      </c>
    </row>
    <row r="244" spans="1:10" s="53" customFormat="1" ht="15.75" x14ac:dyDescent="0.2">
      <c r="A244" s="74"/>
      <c r="B244" s="84"/>
      <c r="D244" s="80"/>
      <c r="E244" s="80"/>
      <c r="F244" s="39"/>
      <c r="G244" s="52"/>
      <c r="H244" s="77"/>
    </row>
    <row r="245" spans="1:10" s="53" customFormat="1" x14ac:dyDescent="0.2">
      <c r="A245" s="74"/>
      <c r="B245" s="84"/>
      <c r="D245" s="80"/>
      <c r="E245" s="80"/>
      <c r="F245" s="39"/>
      <c r="G245" s="52"/>
    </row>
    <row r="246" spans="1:10" s="53" customFormat="1" ht="15.75" x14ac:dyDescent="0.25">
      <c r="A246" s="73">
        <f>+A237+1</f>
        <v>30</v>
      </c>
      <c r="B246" s="75" t="s">
        <v>195</v>
      </c>
      <c r="C246" s="85"/>
      <c r="D246" s="59"/>
      <c r="E246" s="59"/>
      <c r="F246" s="39"/>
      <c r="G246" s="52"/>
      <c r="H246" s="77"/>
    </row>
    <row r="247" spans="1:10" s="53" customFormat="1" ht="15.75" x14ac:dyDescent="0.2">
      <c r="A247" s="82">
        <f>A246+0.01</f>
        <v>30.01</v>
      </c>
      <c r="B247" s="86" t="s">
        <v>196</v>
      </c>
      <c r="C247" s="86"/>
      <c r="D247" s="59">
        <v>7.1999999999999993</v>
      </c>
      <c r="E247" s="59" t="s">
        <v>40</v>
      </c>
      <c r="F247" s="39"/>
      <c r="G247" s="52">
        <f t="shared" si="12"/>
        <v>0</v>
      </c>
      <c r="H247" s="77"/>
      <c r="J247" s="87"/>
    </row>
    <row r="248" spans="1:10" s="53" customFormat="1" ht="15.75" x14ac:dyDescent="0.2">
      <c r="A248" s="74"/>
      <c r="B248" s="88"/>
      <c r="D248" s="59"/>
      <c r="E248" s="59"/>
      <c r="F248" s="39"/>
      <c r="G248" s="52"/>
      <c r="H248" s="77">
        <f>SUM(G247:G248)</f>
        <v>0</v>
      </c>
    </row>
    <row r="249" spans="1:10" s="53" customFormat="1" ht="15.75" x14ac:dyDescent="0.2">
      <c r="A249" s="74"/>
      <c r="B249" s="88"/>
      <c r="D249" s="59"/>
      <c r="E249" s="59"/>
      <c r="F249" s="39"/>
      <c r="G249" s="52"/>
      <c r="H249" s="77"/>
    </row>
    <row r="250" spans="1:10" s="53" customFormat="1" ht="15.75" x14ac:dyDescent="0.25">
      <c r="A250" s="73">
        <f>+A246+1</f>
        <v>31</v>
      </c>
      <c r="B250" s="75" t="s">
        <v>165</v>
      </c>
      <c r="D250" s="43"/>
      <c r="E250" s="60"/>
      <c r="F250" s="39"/>
      <c r="G250" s="52"/>
      <c r="H250" s="40"/>
    </row>
    <row r="251" spans="1:10" s="53" customFormat="1" ht="15.75" x14ac:dyDescent="0.25">
      <c r="A251" s="74">
        <f>+A250+0.01</f>
        <v>31.01</v>
      </c>
      <c r="B251" s="53" t="s">
        <v>197</v>
      </c>
      <c r="D251" s="59">
        <v>3</v>
      </c>
      <c r="E251" s="60" t="s">
        <v>136</v>
      </c>
      <c r="F251" s="39"/>
      <c r="G251" s="52">
        <f t="shared" si="12"/>
        <v>0</v>
      </c>
      <c r="H251" s="89"/>
    </row>
    <row r="252" spans="1:10" s="53" customFormat="1" ht="15.75" x14ac:dyDescent="0.2">
      <c r="A252" s="47"/>
      <c r="D252" s="59"/>
      <c r="E252" s="60"/>
      <c r="F252" s="90"/>
      <c r="G252" s="90"/>
      <c r="H252" s="77">
        <f>SUM(G251)</f>
        <v>0</v>
      </c>
    </row>
    <row r="253" spans="1:10" s="2" customFormat="1" ht="15.75" x14ac:dyDescent="0.25">
      <c r="A253" s="42"/>
      <c r="D253" s="59"/>
      <c r="E253" s="19"/>
      <c r="F253" s="90"/>
      <c r="G253" s="90"/>
      <c r="H253" s="89"/>
    </row>
    <row r="254" spans="1:10" s="2" customFormat="1" ht="15.75" x14ac:dyDescent="0.25">
      <c r="A254" s="24" t="s">
        <v>198</v>
      </c>
      <c r="B254" s="25" t="s">
        <v>199</v>
      </c>
      <c r="C254" s="26"/>
      <c r="D254" s="27"/>
      <c r="E254" s="28"/>
      <c r="F254" s="29"/>
      <c r="G254" s="29"/>
      <c r="H254" s="30">
        <f>SUM(H258:H259)</f>
        <v>0</v>
      </c>
    </row>
    <row r="255" spans="1:10" s="2" customFormat="1" ht="15.75" x14ac:dyDescent="0.25">
      <c r="A255" s="69"/>
      <c r="B255" s="91"/>
      <c r="C255" s="70"/>
      <c r="D255" s="59"/>
      <c r="E255" s="19"/>
    </row>
    <row r="256" spans="1:10" s="53" customFormat="1" ht="15.75" x14ac:dyDescent="0.25">
      <c r="A256" s="73">
        <f>+A250+1</f>
        <v>32</v>
      </c>
      <c r="B256" s="78" t="s">
        <v>200</v>
      </c>
      <c r="C256" s="58"/>
      <c r="D256" s="59"/>
      <c r="E256" s="60"/>
    </row>
    <row r="257" spans="1:9" s="53" customFormat="1" ht="15.75" x14ac:dyDescent="0.25">
      <c r="A257" s="92">
        <f>+A256+0.01</f>
        <v>32.01</v>
      </c>
      <c r="B257" s="53" t="s">
        <v>201</v>
      </c>
      <c r="D257" s="93">
        <v>1</v>
      </c>
      <c r="E257" s="60" t="s">
        <v>136</v>
      </c>
      <c r="F257" s="39"/>
      <c r="G257" s="52">
        <f t="shared" ref="G257:G258" si="13">ROUND(F257*D257,2)</f>
        <v>0</v>
      </c>
      <c r="H257" s="89"/>
    </row>
    <row r="258" spans="1:9" s="53" customFormat="1" ht="15.75" x14ac:dyDescent="0.25">
      <c r="A258" s="92">
        <f>+A257+0.01</f>
        <v>32.019999999999996</v>
      </c>
      <c r="B258" s="53" t="s">
        <v>202</v>
      </c>
      <c r="D258" s="93">
        <v>1</v>
      </c>
      <c r="E258" s="60" t="s">
        <v>26</v>
      </c>
      <c r="F258" s="39"/>
      <c r="G258" s="52">
        <f t="shared" si="13"/>
        <v>0</v>
      </c>
      <c r="H258" s="89"/>
    </row>
    <row r="259" spans="1:9" s="53" customFormat="1" ht="15.75" x14ac:dyDescent="0.25">
      <c r="A259" s="92"/>
      <c r="D259" s="93"/>
      <c r="E259" s="60"/>
      <c r="F259" s="94"/>
      <c r="G259" s="90"/>
      <c r="H259" s="89">
        <f>SUM(G257:G258)</f>
        <v>0</v>
      </c>
    </row>
    <row r="260" spans="1:9" x14ac:dyDescent="0.2">
      <c r="I260" s="44"/>
    </row>
    <row r="261" spans="1:9" s="2" customFormat="1" ht="15.75" x14ac:dyDescent="0.25">
      <c r="A261" s="24" t="s">
        <v>203</v>
      </c>
      <c r="B261" s="25" t="s">
        <v>204</v>
      </c>
      <c r="C261" s="95"/>
      <c r="D261" s="27"/>
      <c r="E261" s="28"/>
      <c r="F261" s="29"/>
      <c r="G261" s="29"/>
      <c r="H261" s="30">
        <f>SUM(H262:H356)</f>
        <v>0</v>
      </c>
    </row>
    <row r="262" spans="1:9" s="2" customFormat="1" ht="15.75" x14ac:dyDescent="0.25">
      <c r="D262" s="35"/>
      <c r="E262" s="19"/>
      <c r="F262" s="39"/>
      <c r="G262" s="39"/>
      <c r="H262" s="40"/>
    </row>
    <row r="263" spans="1:9" s="2" customFormat="1" ht="15.75" x14ac:dyDescent="0.25">
      <c r="A263" s="73">
        <f>+A256+1</f>
        <v>33</v>
      </c>
      <c r="B263" s="12" t="s">
        <v>19</v>
      </c>
      <c r="D263" s="35"/>
      <c r="E263" s="19"/>
    </row>
    <row r="264" spans="1:9" s="2" customFormat="1" ht="15.75" x14ac:dyDescent="0.25">
      <c r="A264" s="42">
        <f>A263+0.01</f>
        <v>33.01</v>
      </c>
      <c r="B264" s="2" t="s">
        <v>205</v>
      </c>
      <c r="D264" s="43">
        <v>309.94</v>
      </c>
      <c r="E264" s="19" t="s">
        <v>24</v>
      </c>
      <c r="F264" s="39"/>
      <c r="G264" s="39">
        <f>ROUND(D264*F264,2)</f>
        <v>0</v>
      </c>
      <c r="H264" s="40"/>
    </row>
    <row r="265" spans="1:9" s="2" customFormat="1" ht="15.75" x14ac:dyDescent="0.25">
      <c r="A265" s="42"/>
      <c r="D265" s="43"/>
      <c r="E265" s="19"/>
      <c r="F265" s="39"/>
      <c r="G265" s="39"/>
      <c r="H265" s="40">
        <f>SUM(G264:G265)</f>
        <v>0</v>
      </c>
    </row>
    <row r="266" spans="1:9" s="2" customFormat="1" ht="15.75" x14ac:dyDescent="0.25">
      <c r="D266" s="43"/>
      <c r="E266" s="19"/>
      <c r="F266" s="39"/>
      <c r="G266" s="39"/>
      <c r="H266" s="40"/>
    </row>
    <row r="267" spans="1:9" s="2" customFormat="1" ht="15.75" x14ac:dyDescent="0.25">
      <c r="A267" s="73">
        <f>+A263+1</f>
        <v>34</v>
      </c>
      <c r="B267" s="12" t="s">
        <v>106</v>
      </c>
      <c r="D267" s="43"/>
      <c r="E267" s="19"/>
      <c r="F267" s="39"/>
      <c r="G267" s="39"/>
      <c r="H267" s="40"/>
    </row>
    <row r="268" spans="1:9" s="2" customFormat="1" ht="15.75" x14ac:dyDescent="0.25">
      <c r="A268" s="42">
        <f>+A267+0.01</f>
        <v>34.01</v>
      </c>
      <c r="B268" s="2" t="s">
        <v>206</v>
      </c>
      <c r="D268" s="43">
        <v>1128.18</v>
      </c>
      <c r="E268" s="19" t="s">
        <v>34</v>
      </c>
      <c r="F268" s="39"/>
      <c r="G268" s="39">
        <f t="shared" ref="G268:G323" si="14">ROUND(D268*F268,2)</f>
        <v>0</v>
      </c>
      <c r="H268" s="40"/>
    </row>
    <row r="269" spans="1:9" s="2" customFormat="1" ht="15.75" x14ac:dyDescent="0.25">
      <c r="A269" s="42">
        <f>+A268+0.01</f>
        <v>34.019999999999996</v>
      </c>
      <c r="B269" s="2" t="s">
        <v>207</v>
      </c>
      <c r="D269" s="43">
        <v>112.81800000000001</v>
      </c>
      <c r="E269" s="19" t="s">
        <v>34</v>
      </c>
      <c r="F269" s="39"/>
      <c r="G269" s="39">
        <f t="shared" si="14"/>
        <v>0</v>
      </c>
      <c r="H269" s="40"/>
      <c r="I269" s="96"/>
    </row>
    <row r="270" spans="1:9" s="2" customFormat="1" ht="15.75" x14ac:dyDescent="0.25">
      <c r="A270" s="96">
        <f>+A269+0.01</f>
        <v>34.029999999999994</v>
      </c>
      <c r="B270" s="2" t="s">
        <v>208</v>
      </c>
      <c r="D270" s="43">
        <v>274.45</v>
      </c>
      <c r="E270" s="19" t="s">
        <v>209</v>
      </c>
      <c r="F270" s="39"/>
      <c r="G270" s="39">
        <f t="shared" si="14"/>
        <v>0</v>
      </c>
      <c r="H270" s="40"/>
    </row>
    <row r="271" spans="1:9" s="2" customFormat="1" ht="15.75" x14ac:dyDescent="0.25">
      <c r="A271" s="42">
        <f>+A270+0.01</f>
        <v>34.039999999999992</v>
      </c>
      <c r="B271" s="2" t="s">
        <v>210</v>
      </c>
      <c r="D271" s="43">
        <v>1339.2200000000003</v>
      </c>
      <c r="E271" s="19" t="s">
        <v>209</v>
      </c>
      <c r="F271" s="39"/>
      <c r="G271" s="39">
        <f t="shared" si="14"/>
        <v>0</v>
      </c>
      <c r="H271" s="40"/>
    </row>
    <row r="272" spans="1:9" s="2" customFormat="1" ht="20.25" customHeight="1" x14ac:dyDescent="0.25">
      <c r="A272" s="42">
        <f>+A271+0.01</f>
        <v>34.04999999999999</v>
      </c>
      <c r="B272" s="2" t="s">
        <v>211</v>
      </c>
      <c r="C272" s="97"/>
      <c r="D272" s="43">
        <v>1410.23</v>
      </c>
      <c r="E272" s="19" t="s">
        <v>212</v>
      </c>
      <c r="F272" s="39"/>
      <c r="G272" s="39">
        <f t="shared" si="14"/>
        <v>0</v>
      </c>
      <c r="H272" s="40"/>
      <c r="I272" s="54"/>
    </row>
    <row r="273" spans="1:9" s="2" customFormat="1" ht="15.75" x14ac:dyDescent="0.25">
      <c r="A273" s="42"/>
      <c r="B273" s="2" t="s">
        <v>213</v>
      </c>
      <c r="D273" s="43"/>
      <c r="E273" s="19"/>
      <c r="F273" s="39"/>
      <c r="G273" s="39"/>
      <c r="H273" s="40">
        <f>SUM(G268:G273)</f>
        <v>0</v>
      </c>
      <c r="I273" s="54"/>
    </row>
    <row r="274" spans="1:9" s="2" customFormat="1" ht="15.75" x14ac:dyDescent="0.25">
      <c r="A274" s="42"/>
      <c r="D274" s="43"/>
      <c r="E274" s="19"/>
      <c r="F274" s="39"/>
      <c r="G274" s="39"/>
      <c r="H274" s="40"/>
      <c r="I274" s="54"/>
    </row>
    <row r="275" spans="1:9" s="2" customFormat="1" ht="15.75" x14ac:dyDescent="0.25">
      <c r="A275" s="73">
        <f>+A267+1</f>
        <v>35</v>
      </c>
      <c r="B275" s="12" t="s">
        <v>214</v>
      </c>
      <c r="D275" s="43"/>
      <c r="E275" s="19"/>
      <c r="F275" s="39"/>
      <c r="G275" s="39"/>
      <c r="H275" s="40"/>
      <c r="I275" s="54"/>
    </row>
    <row r="276" spans="1:9" s="2" customFormat="1" ht="15.75" x14ac:dyDescent="0.25">
      <c r="A276" s="42">
        <f>+A275+0.01</f>
        <v>35.01</v>
      </c>
      <c r="B276" s="2" t="s">
        <v>215</v>
      </c>
      <c r="D276" s="43">
        <v>274.45</v>
      </c>
      <c r="E276" s="19" t="s">
        <v>212</v>
      </c>
      <c r="F276" s="39"/>
      <c r="G276" s="39">
        <f t="shared" si="14"/>
        <v>0</v>
      </c>
      <c r="H276" s="40"/>
      <c r="I276" s="54"/>
    </row>
    <row r="277" spans="1:9" s="2" customFormat="1" ht="15.75" x14ac:dyDescent="0.25">
      <c r="A277" s="42">
        <f>+A276+0.01</f>
        <v>35.019999999999996</v>
      </c>
      <c r="B277" s="2" t="s">
        <v>216</v>
      </c>
      <c r="D277" s="43">
        <v>1097.46</v>
      </c>
      <c r="E277" s="19" t="s">
        <v>212</v>
      </c>
      <c r="F277" s="39"/>
      <c r="G277" s="39">
        <f t="shared" si="14"/>
        <v>0</v>
      </c>
      <c r="H277" s="40"/>
      <c r="I277" s="54"/>
    </row>
    <row r="278" spans="1:9" s="2" customFormat="1" ht="15.75" x14ac:dyDescent="0.25">
      <c r="A278" s="42">
        <f>+A277+0.01</f>
        <v>35.029999999999994</v>
      </c>
      <c r="B278" s="2" t="s">
        <v>217</v>
      </c>
      <c r="D278" s="43">
        <v>120.88</v>
      </c>
      <c r="E278" s="19" t="s">
        <v>212</v>
      </c>
      <c r="F278" s="39"/>
      <c r="G278" s="39">
        <f t="shared" si="14"/>
        <v>0</v>
      </c>
      <c r="H278" s="40"/>
      <c r="I278" s="54"/>
    </row>
    <row r="279" spans="1:9" s="100" customFormat="1" x14ac:dyDescent="0.2">
      <c r="A279" s="42">
        <f>+A278+0.01</f>
        <v>35.039999999999992</v>
      </c>
      <c r="B279" s="98" t="s">
        <v>218</v>
      </c>
      <c r="C279" s="98"/>
      <c r="D279" s="43">
        <v>120.88</v>
      </c>
      <c r="E279" s="19" t="s">
        <v>212</v>
      </c>
      <c r="F279" s="99"/>
      <c r="G279" s="39">
        <f t="shared" si="14"/>
        <v>0</v>
      </c>
      <c r="H279" s="2"/>
    </row>
    <row r="280" spans="1:9" s="2" customFormat="1" ht="15.75" x14ac:dyDescent="0.25">
      <c r="A280" s="42"/>
      <c r="D280" s="43"/>
      <c r="E280" s="19"/>
      <c r="F280" s="39"/>
      <c r="G280" s="39"/>
      <c r="H280" s="40">
        <f>SUM(G276:G279)</f>
        <v>0</v>
      </c>
      <c r="I280" s="54"/>
    </row>
    <row r="281" spans="1:9" s="2" customFormat="1" ht="15.75" x14ac:dyDescent="0.25">
      <c r="A281" s="42"/>
      <c r="D281" s="43"/>
      <c r="E281" s="19"/>
      <c r="F281" s="39"/>
      <c r="G281" s="39"/>
      <c r="I281" s="54"/>
    </row>
    <row r="282" spans="1:9" s="2" customFormat="1" ht="19.5" customHeight="1" x14ac:dyDescent="0.25">
      <c r="A282" s="73">
        <f>+A275+1</f>
        <v>36</v>
      </c>
      <c r="B282" s="12" t="s">
        <v>219</v>
      </c>
      <c r="D282" s="43"/>
      <c r="E282" s="19"/>
      <c r="F282" s="39"/>
      <c r="G282" s="39"/>
      <c r="H282" s="40"/>
      <c r="I282" s="54"/>
    </row>
    <row r="283" spans="1:9" s="2" customFormat="1" x14ac:dyDescent="0.2">
      <c r="A283" s="42">
        <f>+A282+0.01</f>
        <v>36.01</v>
      </c>
      <c r="B283" s="164" t="s">
        <v>220</v>
      </c>
      <c r="C283" s="164"/>
      <c r="D283" s="43">
        <v>58</v>
      </c>
      <c r="E283" s="19" t="s">
        <v>45</v>
      </c>
      <c r="F283" s="39"/>
      <c r="G283" s="39">
        <f t="shared" si="14"/>
        <v>0</v>
      </c>
    </row>
    <row r="284" spans="1:9" s="100" customFormat="1" ht="15.75" x14ac:dyDescent="0.25">
      <c r="A284" s="42"/>
      <c r="B284" s="2" t="s">
        <v>92</v>
      </c>
      <c r="C284" s="2"/>
      <c r="D284" s="43"/>
      <c r="E284" s="19"/>
      <c r="F284" s="39"/>
      <c r="G284" s="39"/>
      <c r="H284" s="40">
        <f>SUM(G283:G283)</f>
        <v>0</v>
      </c>
      <c r="I284" s="101"/>
    </row>
    <row r="285" spans="1:9" s="100" customFormat="1" ht="15.75" x14ac:dyDescent="0.25">
      <c r="A285" s="47"/>
      <c r="B285" s="2"/>
      <c r="C285" s="2"/>
      <c r="D285" s="43"/>
      <c r="E285" s="19"/>
      <c r="F285" s="39"/>
      <c r="G285" s="39"/>
      <c r="H285" s="2"/>
      <c r="I285" s="101"/>
    </row>
    <row r="286" spans="1:9" s="2" customFormat="1" ht="15.75" x14ac:dyDescent="0.25">
      <c r="A286" s="73">
        <f>+A282+1</f>
        <v>37</v>
      </c>
      <c r="B286" s="12" t="s">
        <v>221</v>
      </c>
      <c r="D286" s="43"/>
      <c r="E286" s="19"/>
      <c r="F286" s="39"/>
      <c r="G286" s="39"/>
      <c r="H286" s="40"/>
    </row>
    <row r="287" spans="1:9" s="2" customFormat="1" ht="15.75" x14ac:dyDescent="0.25">
      <c r="A287" s="42">
        <f>+A286+0.01</f>
        <v>37.01</v>
      </c>
      <c r="B287" s="2" t="s">
        <v>222</v>
      </c>
      <c r="D287" s="43">
        <v>58</v>
      </c>
      <c r="E287" s="19" t="s">
        <v>45</v>
      </c>
      <c r="F287" s="39"/>
      <c r="G287" s="39">
        <f t="shared" si="14"/>
        <v>0</v>
      </c>
      <c r="H287" s="102"/>
      <c r="I287" s="96">
        <f>+'[3]CALCULO VOL DISTR  12 '!G239</f>
        <v>0</v>
      </c>
    </row>
    <row r="288" spans="1:9" s="2" customFormat="1" ht="15.75" x14ac:dyDescent="0.25">
      <c r="A288" s="42"/>
      <c r="B288" s="2" t="s">
        <v>223</v>
      </c>
      <c r="D288" s="43"/>
      <c r="E288" s="19"/>
      <c r="F288" s="39"/>
      <c r="G288" s="39"/>
      <c r="H288" s="40">
        <f>SUM(G287:G288)</f>
        <v>0</v>
      </c>
      <c r="I288" s="96"/>
    </row>
    <row r="289" spans="1:10" s="2" customFormat="1" x14ac:dyDescent="0.2">
      <c r="A289" s="47"/>
      <c r="D289" s="43"/>
      <c r="E289" s="19"/>
      <c r="F289" s="39"/>
      <c r="G289" s="39"/>
      <c r="I289" s="96"/>
    </row>
    <row r="290" spans="1:10" s="2" customFormat="1" x14ac:dyDescent="0.2">
      <c r="A290" s="47"/>
      <c r="D290" s="43"/>
      <c r="E290" s="19"/>
      <c r="F290" s="39"/>
      <c r="G290" s="39"/>
    </row>
    <row r="291" spans="1:10" s="2" customFormat="1" ht="15.75" x14ac:dyDescent="0.25">
      <c r="A291" s="73">
        <f>+A286+1</f>
        <v>38</v>
      </c>
      <c r="B291" s="12" t="s">
        <v>224</v>
      </c>
      <c r="D291" s="43"/>
      <c r="E291" s="19"/>
      <c r="F291" s="39"/>
      <c r="G291" s="39"/>
      <c r="H291" s="40"/>
    </row>
    <row r="292" spans="1:10" s="2" customFormat="1" x14ac:dyDescent="0.2">
      <c r="A292" s="42">
        <f>+A291+0.01</f>
        <v>38.01</v>
      </c>
      <c r="B292" s="2" t="s">
        <v>225</v>
      </c>
      <c r="D292" s="43">
        <v>58</v>
      </c>
      <c r="E292" s="19" t="s">
        <v>45</v>
      </c>
      <c r="F292" s="39"/>
      <c r="G292" s="39">
        <f t="shared" si="14"/>
        <v>0</v>
      </c>
    </row>
    <row r="293" spans="1:10" s="2" customFormat="1" ht="15.75" x14ac:dyDescent="0.25">
      <c r="A293" s="42"/>
      <c r="B293" s="2" t="s">
        <v>223</v>
      </c>
      <c r="D293" s="43"/>
      <c r="E293" s="19"/>
      <c r="F293" s="39"/>
      <c r="G293" s="39"/>
      <c r="H293" s="40">
        <f>SUM(G292:G293)</f>
        <v>0</v>
      </c>
    </row>
    <row r="294" spans="1:10" s="2" customFormat="1" x14ac:dyDescent="0.2">
      <c r="A294" s="47"/>
      <c r="D294" s="43"/>
      <c r="E294" s="19"/>
      <c r="F294" s="39"/>
      <c r="G294" s="39"/>
    </row>
    <row r="295" spans="1:10" s="53" customFormat="1" x14ac:dyDescent="0.2">
      <c r="A295" s="47"/>
      <c r="D295" s="43"/>
      <c r="E295" s="60"/>
      <c r="F295" s="39"/>
      <c r="G295" s="39"/>
      <c r="J295" s="103"/>
    </row>
    <row r="296" spans="1:10" s="104" customFormat="1" ht="15.75" x14ac:dyDescent="0.25">
      <c r="A296" s="73">
        <f>+A291+1</f>
        <v>39</v>
      </c>
      <c r="B296" s="12" t="s">
        <v>226</v>
      </c>
      <c r="C296" s="2"/>
      <c r="D296" s="43"/>
      <c r="E296" s="19"/>
      <c r="F296" s="39"/>
      <c r="G296" s="39"/>
      <c r="H296" s="40"/>
      <c r="J296" s="105"/>
    </row>
    <row r="297" spans="1:10" s="2" customFormat="1" ht="15.75" x14ac:dyDescent="0.25">
      <c r="A297" s="42">
        <f>A296+0.01</f>
        <v>39.01</v>
      </c>
      <c r="B297" s="2" t="s">
        <v>227</v>
      </c>
      <c r="D297" s="43">
        <v>2</v>
      </c>
      <c r="E297" s="19" t="s">
        <v>45</v>
      </c>
      <c r="F297" s="39"/>
      <c r="G297" s="39">
        <f t="shared" si="14"/>
        <v>0</v>
      </c>
      <c r="H297" s="40"/>
    </row>
    <row r="298" spans="1:10" s="2" customFormat="1" ht="15.75" x14ac:dyDescent="0.25">
      <c r="A298" s="42"/>
      <c r="B298" s="106" t="s">
        <v>228</v>
      </c>
      <c r="D298" s="43"/>
      <c r="E298" s="19"/>
      <c r="F298" s="39"/>
      <c r="G298" s="39"/>
      <c r="H298" s="40"/>
    </row>
    <row r="299" spans="1:10" s="2" customFormat="1" ht="15.75" x14ac:dyDescent="0.25">
      <c r="A299" s="47">
        <f>A297+0.01</f>
        <v>39.019999999999996</v>
      </c>
      <c r="B299" s="2" t="s">
        <v>229</v>
      </c>
      <c r="D299" s="43">
        <v>1</v>
      </c>
      <c r="E299" s="19" t="s">
        <v>45</v>
      </c>
      <c r="F299" s="39"/>
      <c r="G299" s="39">
        <f t="shared" si="14"/>
        <v>0</v>
      </c>
      <c r="H299" s="40"/>
    </row>
    <row r="300" spans="1:10" s="2" customFormat="1" ht="15.75" x14ac:dyDescent="0.25">
      <c r="A300" s="47"/>
      <c r="B300" s="106" t="s">
        <v>228</v>
      </c>
      <c r="D300" s="43"/>
      <c r="E300" s="19"/>
      <c r="F300" s="39"/>
      <c r="G300" s="39"/>
      <c r="H300" s="40"/>
    </row>
    <row r="301" spans="1:10" s="2" customFormat="1" ht="15.75" x14ac:dyDescent="0.25">
      <c r="A301" s="47">
        <f>+A299+0.01</f>
        <v>39.029999999999994</v>
      </c>
      <c r="B301" s="2" t="s">
        <v>230</v>
      </c>
      <c r="D301" s="43">
        <v>2</v>
      </c>
      <c r="E301" s="19" t="s">
        <v>45</v>
      </c>
      <c r="F301" s="39"/>
      <c r="G301" s="39">
        <f t="shared" si="14"/>
        <v>0</v>
      </c>
      <c r="H301" s="40"/>
    </row>
    <row r="302" spans="1:10" s="2" customFormat="1" ht="15.75" x14ac:dyDescent="0.25">
      <c r="A302" s="47"/>
      <c r="B302" s="106" t="s">
        <v>228</v>
      </c>
      <c r="D302" s="43"/>
      <c r="E302" s="19"/>
      <c r="F302" s="39"/>
      <c r="G302" s="39"/>
      <c r="H302" s="40"/>
    </row>
    <row r="303" spans="1:10" s="2" customFormat="1" ht="15.75" x14ac:dyDescent="0.25">
      <c r="A303" s="47">
        <f>+A301+0.01</f>
        <v>39.039999999999992</v>
      </c>
      <c r="B303" s="2" t="s">
        <v>231</v>
      </c>
      <c r="D303" s="43">
        <v>1</v>
      </c>
      <c r="E303" s="19" t="s">
        <v>45</v>
      </c>
      <c r="F303" s="39"/>
      <c r="G303" s="39">
        <f t="shared" ref="G303" si="15">ROUND(D303*F303,2)</f>
        <v>0</v>
      </c>
      <c r="H303" s="40"/>
    </row>
    <row r="304" spans="1:10" s="2" customFormat="1" ht="15.75" x14ac:dyDescent="0.25">
      <c r="A304" s="47"/>
      <c r="B304" s="106" t="s">
        <v>228</v>
      </c>
      <c r="D304" s="43"/>
      <c r="E304" s="19"/>
      <c r="F304" s="39"/>
      <c r="G304" s="39"/>
      <c r="H304" s="40"/>
    </row>
    <row r="305" spans="1:10" s="2" customFormat="1" ht="15.75" x14ac:dyDescent="0.25">
      <c r="A305" s="47">
        <f>+A301+0.01</f>
        <v>39.039999999999992</v>
      </c>
      <c r="B305" s="2" t="s">
        <v>232</v>
      </c>
      <c r="D305" s="43">
        <v>4</v>
      </c>
      <c r="E305" s="19" t="s">
        <v>45</v>
      </c>
      <c r="F305" s="39"/>
      <c r="G305" s="39">
        <f t="shared" si="14"/>
        <v>0</v>
      </c>
      <c r="H305" s="40"/>
    </row>
    <row r="306" spans="1:10" s="20" customFormat="1" ht="33.75" customHeight="1" x14ac:dyDescent="0.2">
      <c r="A306" s="107">
        <f>A305+0.01</f>
        <v>39.04999999999999</v>
      </c>
      <c r="B306" s="165" t="s">
        <v>233</v>
      </c>
      <c r="C306" s="165"/>
      <c r="D306" s="108">
        <v>4</v>
      </c>
      <c r="E306" s="109" t="s">
        <v>45</v>
      </c>
      <c r="F306" s="110"/>
      <c r="G306" s="39">
        <f t="shared" si="14"/>
        <v>0</v>
      </c>
      <c r="H306" s="111"/>
    </row>
    <row r="307" spans="1:10" s="2" customFormat="1" ht="15.75" x14ac:dyDescent="0.25">
      <c r="A307" s="47">
        <f>A306+0.01</f>
        <v>39.059999999999988</v>
      </c>
      <c r="B307" s="2" t="s">
        <v>234</v>
      </c>
      <c r="D307" s="43">
        <v>2</v>
      </c>
      <c r="E307" s="19" t="s">
        <v>45</v>
      </c>
      <c r="F307" s="39"/>
      <c r="G307" s="39">
        <f t="shared" si="14"/>
        <v>0</v>
      </c>
      <c r="H307" s="40"/>
    </row>
    <row r="308" spans="1:10" s="2" customFormat="1" ht="15.75" x14ac:dyDescent="0.25">
      <c r="A308" s="47"/>
      <c r="B308" s="2" t="s">
        <v>235</v>
      </c>
      <c r="D308" s="43"/>
      <c r="E308" s="19"/>
      <c r="F308" s="39"/>
      <c r="G308" s="39"/>
      <c r="H308" s="40"/>
    </row>
    <row r="309" spans="1:10" s="2" customFormat="1" ht="15.75" x14ac:dyDescent="0.25">
      <c r="A309" s="47">
        <f>A307+0.01</f>
        <v>39.069999999999986</v>
      </c>
      <c r="B309" s="2" t="s">
        <v>236</v>
      </c>
      <c r="D309" s="43">
        <v>2</v>
      </c>
      <c r="E309" s="19" t="s">
        <v>45</v>
      </c>
      <c r="F309" s="39"/>
      <c r="G309" s="39">
        <f t="shared" si="14"/>
        <v>0</v>
      </c>
      <c r="H309" s="40"/>
    </row>
    <row r="310" spans="1:10" s="2" customFormat="1" ht="15.75" x14ac:dyDescent="0.25">
      <c r="A310" s="103">
        <f>A309+0.01</f>
        <v>39.079999999999984</v>
      </c>
      <c r="B310" s="2" t="s">
        <v>237</v>
      </c>
      <c r="D310" s="43">
        <v>1</v>
      </c>
      <c r="E310" s="19" t="s">
        <v>45</v>
      </c>
      <c r="F310" s="39"/>
      <c r="G310" s="39">
        <f t="shared" si="14"/>
        <v>0</v>
      </c>
      <c r="H310" s="40"/>
    </row>
    <row r="311" spans="1:10" s="2" customFormat="1" ht="15.75" x14ac:dyDescent="0.25">
      <c r="A311" s="53"/>
      <c r="B311" s="2" t="s">
        <v>238</v>
      </c>
      <c r="D311" s="43"/>
      <c r="E311" s="19"/>
      <c r="G311" s="39"/>
      <c r="H311" s="40">
        <f>SUM(G297:G311)</f>
        <v>0</v>
      </c>
    </row>
    <row r="312" spans="1:10" s="100" customFormat="1" x14ac:dyDescent="0.2">
      <c r="A312" s="2"/>
      <c r="B312" s="2"/>
      <c r="C312" s="2"/>
      <c r="D312" s="43"/>
      <c r="E312" s="19"/>
      <c r="F312" s="2"/>
      <c r="G312" s="39"/>
      <c r="H312" s="53"/>
    </row>
    <row r="313" spans="1:10" s="2" customFormat="1" ht="20.25" customHeight="1" x14ac:dyDescent="0.25">
      <c r="A313" s="55">
        <f>+A296</f>
        <v>39</v>
      </c>
      <c r="B313" s="12" t="s">
        <v>239</v>
      </c>
      <c r="D313" s="43"/>
      <c r="E313" s="19"/>
      <c r="F313" s="39"/>
      <c r="G313" s="39"/>
      <c r="H313" s="40"/>
    </row>
    <row r="314" spans="1:10" s="2" customFormat="1" ht="15.75" x14ac:dyDescent="0.25">
      <c r="A314" s="47">
        <f>A313+0.01</f>
        <v>39.01</v>
      </c>
      <c r="B314" s="2" t="s">
        <v>240</v>
      </c>
      <c r="D314" s="43">
        <v>2</v>
      </c>
      <c r="E314" s="19" t="s">
        <v>45</v>
      </c>
      <c r="F314" s="39"/>
      <c r="G314" s="39">
        <f t="shared" si="14"/>
        <v>0</v>
      </c>
      <c r="I314" s="112"/>
      <c r="J314" s="113"/>
    </row>
    <row r="315" spans="1:10" s="2" customFormat="1" ht="15.75" x14ac:dyDescent="0.25">
      <c r="A315" s="47"/>
      <c r="B315" s="2" t="s">
        <v>241</v>
      </c>
      <c r="C315" s="104"/>
      <c r="D315" s="43"/>
      <c r="E315" s="19"/>
      <c r="F315" s="39"/>
      <c r="G315" s="39"/>
      <c r="H315" s="40">
        <f>SUM(G314:G315)</f>
        <v>0</v>
      </c>
      <c r="I315" s="112"/>
      <c r="J315" s="113"/>
    </row>
    <row r="316" spans="1:10" s="2" customFormat="1" x14ac:dyDescent="0.2">
      <c r="A316" s="47"/>
      <c r="D316" s="43"/>
      <c r="E316" s="19"/>
      <c r="G316" s="39"/>
    </row>
    <row r="317" spans="1:10" s="2" customFormat="1" x14ac:dyDescent="0.2">
      <c r="D317" s="43"/>
      <c r="E317" s="19"/>
      <c r="G317" s="39"/>
    </row>
    <row r="318" spans="1:10" s="2" customFormat="1" ht="15.75" x14ac:dyDescent="0.25">
      <c r="A318" s="55">
        <f>+A313+1</f>
        <v>40</v>
      </c>
      <c r="B318" s="12" t="s">
        <v>242</v>
      </c>
      <c r="D318" s="43"/>
      <c r="E318" s="19"/>
      <c r="F318" s="39"/>
      <c r="G318" s="39"/>
      <c r="H318" s="40"/>
    </row>
    <row r="319" spans="1:10" s="2" customFormat="1" ht="15.75" x14ac:dyDescent="0.25">
      <c r="A319" s="47">
        <f>A318+0.01</f>
        <v>40.01</v>
      </c>
      <c r="B319" s="2" t="s">
        <v>243</v>
      </c>
      <c r="D319" s="43">
        <v>7</v>
      </c>
      <c r="E319" s="19" t="s">
        <v>45</v>
      </c>
      <c r="F319" s="39"/>
      <c r="G319" s="39">
        <f t="shared" si="14"/>
        <v>0</v>
      </c>
      <c r="H319" s="40"/>
    </row>
    <row r="320" spans="1:10" s="2" customFormat="1" ht="15.75" x14ac:dyDescent="0.25">
      <c r="A320" s="47"/>
      <c r="B320" s="2" t="s">
        <v>244</v>
      </c>
      <c r="D320" s="43"/>
      <c r="E320" s="19"/>
      <c r="F320" s="39"/>
      <c r="G320" s="39"/>
      <c r="H320" s="40">
        <f>SUM(G319:G320)</f>
        <v>0</v>
      </c>
    </row>
    <row r="321" spans="1:10" s="2" customFormat="1" x14ac:dyDescent="0.2">
      <c r="A321" s="47"/>
      <c r="D321" s="43"/>
      <c r="E321" s="19"/>
      <c r="F321" s="39"/>
      <c r="G321" s="39"/>
    </row>
    <row r="322" spans="1:10" s="2" customFormat="1" ht="15.75" x14ac:dyDescent="0.25">
      <c r="A322" s="114">
        <f>A318+1</f>
        <v>41</v>
      </c>
      <c r="B322" s="12" t="s">
        <v>245</v>
      </c>
      <c r="D322" s="43"/>
      <c r="E322" s="19"/>
      <c r="F322" s="39"/>
      <c r="G322" s="39"/>
      <c r="H322" s="115"/>
      <c r="I322" s="112"/>
      <c r="J322" s="113"/>
    </row>
    <row r="323" spans="1:10" s="2" customFormat="1" ht="15.75" x14ac:dyDescent="0.25">
      <c r="A323" s="42">
        <f>+A322+0.01</f>
        <v>41.01</v>
      </c>
      <c r="B323" s="2" t="s">
        <v>246</v>
      </c>
      <c r="D323" s="43">
        <v>1</v>
      </c>
      <c r="E323" s="19" t="s">
        <v>45</v>
      </c>
      <c r="F323" s="39"/>
      <c r="G323" s="39">
        <f t="shared" si="14"/>
        <v>0</v>
      </c>
      <c r="H323" s="115"/>
    </row>
    <row r="324" spans="1:10" s="2" customFormat="1" ht="15.75" x14ac:dyDescent="0.25">
      <c r="B324" s="2" t="s">
        <v>247</v>
      </c>
      <c r="D324" s="43"/>
      <c r="E324" s="19"/>
      <c r="F324" s="39"/>
      <c r="G324" s="39"/>
      <c r="H324" s="115">
        <f>SUM(G323)</f>
        <v>0</v>
      </c>
    </row>
    <row r="325" spans="1:10" s="2" customFormat="1" x14ac:dyDescent="0.2">
      <c r="B325" s="2" t="s">
        <v>248</v>
      </c>
      <c r="D325" s="43"/>
      <c r="E325" s="19"/>
      <c r="F325" s="39"/>
      <c r="G325" s="39"/>
    </row>
    <row r="326" spans="1:10" s="2" customFormat="1" ht="15.75" x14ac:dyDescent="0.25">
      <c r="D326" s="43"/>
      <c r="E326" s="19"/>
      <c r="F326" s="39"/>
      <c r="G326" s="39"/>
      <c r="H326" s="115"/>
      <c r="J326" s="116"/>
    </row>
    <row r="327" spans="1:10" s="2" customFormat="1" ht="15.75" x14ac:dyDescent="0.25">
      <c r="A327" s="55">
        <f>+A322+1</f>
        <v>42</v>
      </c>
      <c r="B327" s="12" t="s">
        <v>249</v>
      </c>
      <c r="D327" s="43"/>
      <c r="E327" s="19"/>
      <c r="F327" s="39"/>
      <c r="G327" s="39"/>
      <c r="H327" s="40"/>
      <c r="J327" s="116"/>
    </row>
    <row r="328" spans="1:10" s="53" customFormat="1" ht="15.75" x14ac:dyDescent="0.25">
      <c r="A328" s="47">
        <f>+A327+0.01</f>
        <v>42.01</v>
      </c>
      <c r="B328" s="53" t="s">
        <v>250</v>
      </c>
      <c r="D328" s="43">
        <v>7</v>
      </c>
      <c r="E328" s="60" t="s">
        <v>45</v>
      </c>
      <c r="F328" s="39"/>
      <c r="G328" s="39">
        <f>ROUND(D328*F328,2)</f>
        <v>0</v>
      </c>
      <c r="H328" s="40"/>
      <c r="I328" s="117"/>
      <c r="J328" s="113"/>
    </row>
    <row r="329" spans="1:10" s="53" customFormat="1" ht="15.75" x14ac:dyDescent="0.25">
      <c r="B329" s="53" t="s">
        <v>251</v>
      </c>
      <c r="D329" s="43"/>
      <c r="E329" s="60"/>
      <c r="F329" s="39"/>
      <c r="G329" s="39"/>
      <c r="H329" s="40"/>
      <c r="J329" s="39"/>
    </row>
    <row r="330" spans="1:10" s="53" customFormat="1" ht="15.75" x14ac:dyDescent="0.25">
      <c r="A330" s="47">
        <f>+A328+0.01</f>
        <v>42.019999999999996</v>
      </c>
      <c r="B330" s="53" t="s">
        <v>252</v>
      </c>
      <c r="D330" s="43">
        <v>1</v>
      </c>
      <c r="E330" s="60" t="s">
        <v>45</v>
      </c>
      <c r="F330" s="39"/>
      <c r="G330" s="39">
        <f>ROUND(D330*F330,2)</f>
        <v>0</v>
      </c>
      <c r="H330" s="40"/>
      <c r="J330" s="39"/>
    </row>
    <row r="331" spans="1:10" s="53" customFormat="1" ht="15.75" x14ac:dyDescent="0.25">
      <c r="A331" s="47"/>
      <c r="B331" s="53" t="s">
        <v>253</v>
      </c>
      <c r="C331" s="118">
        <f>+D264</f>
        <v>309.94</v>
      </c>
      <c r="D331" s="43"/>
      <c r="E331" s="60"/>
      <c r="F331" s="39"/>
      <c r="G331" s="39"/>
      <c r="H331" s="40"/>
      <c r="J331" s="39"/>
    </row>
    <row r="332" spans="1:10" s="2" customFormat="1" ht="15.75" x14ac:dyDescent="0.25">
      <c r="A332" s="47">
        <f>A330+0.01</f>
        <v>42.029999999999994</v>
      </c>
      <c r="B332" s="2" t="s">
        <v>254</v>
      </c>
      <c r="D332" s="43">
        <v>19</v>
      </c>
      <c r="E332" s="19" t="s">
        <v>255</v>
      </c>
      <c r="F332" s="39"/>
      <c r="G332" s="39">
        <f t="shared" ref="G332:G355" si="16">ROUND(D332*F332,2)</f>
        <v>0</v>
      </c>
      <c r="H332" s="40"/>
      <c r="J332" s="116"/>
    </row>
    <row r="333" spans="1:10" s="2" customFormat="1" ht="15.75" x14ac:dyDescent="0.25">
      <c r="A333" s="47">
        <f>A332+0.01</f>
        <v>42.039999999999992</v>
      </c>
      <c r="B333" s="2" t="s">
        <v>256</v>
      </c>
      <c r="D333" s="43">
        <v>10</v>
      </c>
      <c r="E333" s="19" t="s">
        <v>255</v>
      </c>
      <c r="F333" s="39"/>
      <c r="G333" s="39">
        <f t="shared" si="16"/>
        <v>0</v>
      </c>
      <c r="H333" s="40"/>
    </row>
    <row r="334" spans="1:10" s="2" customFormat="1" ht="15.75" x14ac:dyDescent="0.25">
      <c r="A334" s="42"/>
      <c r="D334" s="43"/>
      <c r="E334" s="19"/>
      <c r="F334" s="39"/>
      <c r="G334" s="39"/>
      <c r="H334" s="40">
        <f>SUM(G328:G334)</f>
        <v>0</v>
      </c>
    </row>
    <row r="335" spans="1:10" s="2" customFormat="1" ht="15.75" x14ac:dyDescent="0.25">
      <c r="A335" s="42"/>
      <c r="D335" s="43"/>
      <c r="E335" s="19"/>
      <c r="F335" s="39"/>
      <c r="G335" s="39"/>
      <c r="H335" s="40"/>
    </row>
    <row r="336" spans="1:10" s="2" customFormat="1" ht="15.75" x14ac:dyDescent="0.25">
      <c r="A336" s="55">
        <f>A327+1</f>
        <v>43</v>
      </c>
      <c r="B336" s="12" t="s">
        <v>257</v>
      </c>
      <c r="D336" s="43"/>
      <c r="E336" s="19"/>
      <c r="G336" s="39"/>
      <c r="H336" s="40"/>
    </row>
    <row r="337" spans="1:10" s="2" customFormat="1" ht="15.75" x14ac:dyDescent="0.25">
      <c r="A337" s="42">
        <f>+A336+0.01</f>
        <v>43.01</v>
      </c>
      <c r="B337" s="2" t="s">
        <v>258</v>
      </c>
      <c r="D337" s="43">
        <v>619.88</v>
      </c>
      <c r="E337" s="19" t="s">
        <v>24</v>
      </c>
      <c r="F337" s="39"/>
      <c r="G337" s="39">
        <f t="shared" si="16"/>
        <v>0</v>
      </c>
      <c r="H337" s="40"/>
    </row>
    <row r="338" spans="1:10" s="2" customFormat="1" ht="15.75" x14ac:dyDescent="0.25">
      <c r="A338" s="42">
        <f>+A337+0.01</f>
        <v>43.019999999999996</v>
      </c>
      <c r="B338" s="2" t="s">
        <v>259</v>
      </c>
      <c r="D338" s="43">
        <v>463.3603</v>
      </c>
      <c r="E338" s="19" t="s">
        <v>28</v>
      </c>
      <c r="F338" s="39"/>
      <c r="G338" s="39">
        <f t="shared" si="16"/>
        <v>0</v>
      </c>
      <c r="H338" s="40"/>
    </row>
    <row r="339" spans="1:10" s="2" customFormat="1" ht="15.75" x14ac:dyDescent="0.25">
      <c r="A339" s="42"/>
      <c r="D339" s="43"/>
      <c r="E339" s="19"/>
      <c r="F339" s="119"/>
      <c r="G339" s="39"/>
      <c r="H339" s="40">
        <f>SUM(G337:G339)</f>
        <v>0</v>
      </c>
    </row>
    <row r="340" spans="1:10" s="2" customFormat="1" ht="15.75" x14ac:dyDescent="0.25">
      <c r="A340" s="42"/>
      <c r="D340" s="43"/>
      <c r="E340" s="19"/>
      <c r="F340" s="119"/>
      <c r="G340" s="39"/>
      <c r="H340" s="40"/>
    </row>
    <row r="341" spans="1:10" s="2" customFormat="1" ht="15.75" x14ac:dyDescent="0.25">
      <c r="A341" s="120">
        <f>+A336+1</f>
        <v>44</v>
      </c>
      <c r="B341" s="12" t="s">
        <v>99</v>
      </c>
      <c r="D341" s="43"/>
      <c r="E341" s="19"/>
      <c r="F341" s="39"/>
      <c r="G341" s="39"/>
      <c r="H341" s="40"/>
    </row>
    <row r="342" spans="1:10" s="2" customFormat="1" ht="15.75" x14ac:dyDescent="0.25">
      <c r="A342" s="47">
        <f>+A341+0.01</f>
        <v>44.01</v>
      </c>
      <c r="B342" s="2" t="s">
        <v>260</v>
      </c>
      <c r="D342" s="43">
        <v>309.94</v>
      </c>
      <c r="E342" s="19" t="s">
        <v>24</v>
      </c>
      <c r="F342" s="39"/>
      <c r="G342" s="39">
        <f t="shared" si="16"/>
        <v>0</v>
      </c>
      <c r="H342" s="40"/>
    </row>
    <row r="343" spans="1:10" s="2" customFormat="1" ht="13.5" customHeight="1" x14ac:dyDescent="0.25">
      <c r="A343" s="47">
        <f>+A342+0.01</f>
        <v>44.019999999999996</v>
      </c>
      <c r="B343" s="2" t="s">
        <v>261</v>
      </c>
      <c r="D343" s="43">
        <v>309.94</v>
      </c>
      <c r="E343" s="19" t="s">
        <v>24</v>
      </c>
      <c r="F343" s="39"/>
      <c r="G343" s="39">
        <f t="shared" si="16"/>
        <v>0</v>
      </c>
      <c r="H343" s="40"/>
    </row>
    <row r="344" spans="1:10" s="100" customFormat="1" ht="13.5" customHeight="1" x14ac:dyDescent="0.25">
      <c r="A344" s="47">
        <f t="shared" ref="A344:A355" si="17">+A343+0.01</f>
        <v>44.029999999999994</v>
      </c>
      <c r="B344" s="2" t="s">
        <v>262</v>
      </c>
      <c r="C344" s="2"/>
      <c r="D344" s="43">
        <v>309.94</v>
      </c>
      <c r="E344" s="19" t="s">
        <v>24</v>
      </c>
      <c r="F344" s="39"/>
      <c r="G344" s="39">
        <f t="shared" si="16"/>
        <v>0</v>
      </c>
      <c r="H344" s="40"/>
    </row>
    <row r="345" spans="1:10" s="2" customFormat="1" ht="15.75" x14ac:dyDescent="0.25">
      <c r="A345" s="47">
        <f t="shared" si="17"/>
        <v>44.039999999999992</v>
      </c>
      <c r="B345" s="2" t="s">
        <v>263</v>
      </c>
      <c r="D345" s="43">
        <v>309.94</v>
      </c>
      <c r="E345" s="19" t="s">
        <v>24</v>
      </c>
      <c r="F345" s="39"/>
      <c r="G345" s="39">
        <f t="shared" si="16"/>
        <v>0</v>
      </c>
      <c r="H345" s="40"/>
    </row>
    <row r="346" spans="1:10" s="2" customFormat="1" ht="15.75" x14ac:dyDescent="0.25">
      <c r="A346" s="47">
        <f t="shared" si="17"/>
        <v>44.04999999999999</v>
      </c>
      <c r="B346" s="53" t="s">
        <v>264</v>
      </c>
      <c r="C346" s="53"/>
      <c r="D346" s="43">
        <v>309.94</v>
      </c>
      <c r="E346" s="60" t="s">
        <v>24</v>
      </c>
      <c r="F346" s="39"/>
      <c r="G346" s="39">
        <f t="shared" si="16"/>
        <v>0</v>
      </c>
      <c r="H346" s="40"/>
    </row>
    <row r="347" spans="1:10" s="2" customFormat="1" ht="15.75" x14ac:dyDescent="0.25">
      <c r="A347" s="47">
        <f t="shared" si="17"/>
        <v>44.059999999999988</v>
      </c>
      <c r="B347" s="53" t="s">
        <v>265</v>
      </c>
      <c r="C347" s="53"/>
      <c r="D347" s="43">
        <v>15</v>
      </c>
      <c r="E347" s="60" t="s">
        <v>45</v>
      </c>
      <c r="F347" s="39"/>
      <c r="G347" s="39">
        <f t="shared" si="16"/>
        <v>0</v>
      </c>
      <c r="H347" s="40"/>
    </row>
    <row r="348" spans="1:10" s="2" customFormat="1" ht="15.75" x14ac:dyDescent="0.25">
      <c r="A348" s="47">
        <f t="shared" si="17"/>
        <v>44.069999999999986</v>
      </c>
      <c r="B348" s="53" t="s">
        <v>266</v>
      </c>
      <c r="C348" s="53"/>
      <c r="D348" s="43">
        <v>15</v>
      </c>
      <c r="E348" s="60" t="s">
        <v>45</v>
      </c>
      <c r="F348" s="39"/>
      <c r="G348" s="39">
        <f t="shared" si="16"/>
        <v>0</v>
      </c>
      <c r="H348" s="40"/>
    </row>
    <row r="349" spans="1:10" s="2" customFormat="1" x14ac:dyDescent="0.2">
      <c r="A349" s="47">
        <f t="shared" si="17"/>
        <v>44.079999999999984</v>
      </c>
      <c r="B349" s="53" t="s">
        <v>267</v>
      </c>
      <c r="C349" s="53"/>
      <c r="D349" s="43">
        <v>2</v>
      </c>
      <c r="E349" s="60" t="s">
        <v>45</v>
      </c>
      <c r="F349" s="39"/>
      <c r="G349" s="110">
        <f t="shared" si="16"/>
        <v>0</v>
      </c>
    </row>
    <row r="350" spans="1:10" s="2" customFormat="1" x14ac:dyDescent="0.2">
      <c r="A350" s="47">
        <f t="shared" si="17"/>
        <v>44.089999999999982</v>
      </c>
      <c r="B350" s="53" t="s">
        <v>268</v>
      </c>
      <c r="C350" s="53"/>
      <c r="D350" s="43">
        <v>2</v>
      </c>
      <c r="E350" s="60" t="s">
        <v>45</v>
      </c>
      <c r="F350" s="39"/>
      <c r="G350" s="110">
        <f t="shared" si="16"/>
        <v>0</v>
      </c>
    </row>
    <row r="351" spans="1:10" s="53" customFormat="1" ht="16.5" customHeight="1" x14ac:dyDescent="0.25">
      <c r="A351" s="47">
        <f t="shared" si="17"/>
        <v>44.09999999999998</v>
      </c>
      <c r="B351" s="53" t="s">
        <v>269</v>
      </c>
      <c r="D351" s="43">
        <v>2</v>
      </c>
      <c r="E351" s="60" t="s">
        <v>45</v>
      </c>
      <c r="F351" s="39"/>
      <c r="G351" s="110">
        <f t="shared" si="16"/>
        <v>0</v>
      </c>
      <c r="H351" s="54"/>
      <c r="I351" s="40"/>
      <c r="J351" s="40"/>
    </row>
    <row r="352" spans="1:10" s="53" customFormat="1" ht="15.75" x14ac:dyDescent="0.25">
      <c r="A352" s="47">
        <f t="shared" si="17"/>
        <v>44.109999999999978</v>
      </c>
      <c r="B352" s="53" t="s">
        <v>270</v>
      </c>
      <c r="D352" s="43">
        <v>2</v>
      </c>
      <c r="E352" s="60" t="s">
        <v>45</v>
      </c>
      <c r="F352" s="39"/>
      <c r="G352" s="110">
        <f t="shared" si="16"/>
        <v>0</v>
      </c>
      <c r="H352" s="54"/>
      <c r="I352" s="40"/>
      <c r="J352" s="40"/>
    </row>
    <row r="353" spans="1:10" s="53" customFormat="1" ht="15.75" x14ac:dyDescent="0.25">
      <c r="A353" s="47">
        <f t="shared" si="17"/>
        <v>44.119999999999976</v>
      </c>
      <c r="B353" s="53" t="s">
        <v>271</v>
      </c>
      <c r="D353" s="43">
        <v>2</v>
      </c>
      <c r="E353" s="60" t="s">
        <v>45</v>
      </c>
      <c r="F353" s="39"/>
      <c r="G353" s="110">
        <f t="shared" si="16"/>
        <v>0</v>
      </c>
      <c r="H353" s="54"/>
      <c r="I353" s="40"/>
      <c r="J353" s="40"/>
    </row>
    <row r="354" spans="1:10" s="2" customFormat="1" x14ac:dyDescent="0.2">
      <c r="A354" s="47">
        <f t="shared" si="17"/>
        <v>44.129999999999974</v>
      </c>
      <c r="B354" s="2" t="s">
        <v>272</v>
      </c>
      <c r="C354" s="53"/>
      <c r="D354" s="43">
        <v>2</v>
      </c>
      <c r="E354" s="60" t="s">
        <v>45</v>
      </c>
      <c r="F354" s="39"/>
      <c r="G354" s="110">
        <f>ROUND(D354*F354,2)</f>
        <v>0</v>
      </c>
    </row>
    <row r="355" spans="1:10" s="2" customFormat="1" x14ac:dyDescent="0.2">
      <c r="A355" s="47">
        <f t="shared" si="17"/>
        <v>44.139999999999972</v>
      </c>
      <c r="B355" s="2" t="s">
        <v>273</v>
      </c>
      <c r="C355" s="53"/>
      <c r="D355" s="43">
        <v>5</v>
      </c>
      <c r="E355" s="60" t="s">
        <v>45</v>
      </c>
      <c r="F355" s="39"/>
      <c r="G355" s="110">
        <f t="shared" si="16"/>
        <v>0</v>
      </c>
    </row>
    <row r="356" spans="1:10" s="2" customFormat="1" ht="15.75" x14ac:dyDescent="0.25">
      <c r="A356" s="47"/>
      <c r="D356" s="35"/>
      <c r="E356" s="19"/>
      <c r="F356" s="39"/>
      <c r="G356" s="39"/>
      <c r="H356" s="40">
        <f>SUM(G342:G356)</f>
        <v>0</v>
      </c>
    </row>
    <row r="357" spans="1:10" s="2" customFormat="1" ht="15.75" x14ac:dyDescent="0.25">
      <c r="B357" s="12"/>
      <c r="D357" s="35"/>
      <c r="E357" s="19"/>
      <c r="H357" s="54"/>
    </row>
    <row r="358" spans="1:10" s="2" customFormat="1" ht="15.75" x14ac:dyDescent="0.25">
      <c r="A358" s="24" t="s">
        <v>274</v>
      </c>
      <c r="B358" s="25" t="s">
        <v>324</v>
      </c>
      <c r="C358" s="26"/>
      <c r="D358" s="27"/>
      <c r="E358" s="28"/>
      <c r="F358" s="29"/>
      <c r="G358" s="29"/>
      <c r="H358" s="30">
        <f>SUM(H364:H364)</f>
        <v>0</v>
      </c>
    </row>
    <row r="359" spans="1:10" s="2" customFormat="1" ht="15.75" x14ac:dyDescent="0.25">
      <c r="A359" s="42"/>
      <c r="D359" s="43"/>
      <c r="E359" s="19"/>
      <c r="F359" s="39"/>
      <c r="G359" s="39"/>
      <c r="H359" s="40"/>
    </row>
    <row r="360" spans="1:10" s="2" customFormat="1" ht="15.75" x14ac:dyDescent="0.25">
      <c r="A360" s="120">
        <f>A341+1</f>
        <v>45</v>
      </c>
      <c r="B360" s="12" t="s">
        <v>68</v>
      </c>
      <c r="D360" s="35"/>
      <c r="E360" s="19"/>
      <c r="F360" s="39"/>
      <c r="G360" s="39"/>
      <c r="H360" s="40"/>
    </row>
    <row r="361" spans="1:10" s="2" customFormat="1" ht="15.75" x14ac:dyDescent="0.25">
      <c r="A361" s="47">
        <f>A360+0.01</f>
        <v>45.01</v>
      </c>
      <c r="B361" s="36" t="s">
        <v>275</v>
      </c>
      <c r="D361" s="43">
        <v>1</v>
      </c>
      <c r="E361" s="19" t="s">
        <v>26</v>
      </c>
      <c r="F361" s="39"/>
      <c r="G361" s="52">
        <f t="shared" ref="G361" si="18">ROUND(F361*D361,2)</f>
        <v>0</v>
      </c>
      <c r="H361" s="40"/>
    </row>
    <row r="362" spans="1:10" s="2" customFormat="1" ht="15.75" x14ac:dyDescent="0.25">
      <c r="A362" s="47"/>
      <c r="B362" s="36" t="s">
        <v>276</v>
      </c>
      <c r="D362" s="43"/>
      <c r="E362" s="19"/>
      <c r="F362" s="39"/>
      <c r="G362" s="52"/>
      <c r="H362" s="40"/>
    </row>
    <row r="363" spans="1:10" s="2" customFormat="1" ht="15.75" x14ac:dyDescent="0.25">
      <c r="A363" s="47"/>
      <c r="B363" s="36" t="s">
        <v>277</v>
      </c>
      <c r="D363" s="43"/>
      <c r="E363" s="19"/>
      <c r="F363" s="39"/>
      <c r="G363" s="52"/>
      <c r="H363" s="40"/>
    </row>
    <row r="364" spans="1:10" s="2" customFormat="1" ht="15.75" x14ac:dyDescent="0.25">
      <c r="A364" s="47"/>
      <c r="B364" s="36"/>
      <c r="C364" s="36"/>
      <c r="D364" s="37"/>
      <c r="E364" s="38"/>
      <c r="F364" s="39"/>
      <c r="G364" s="39"/>
      <c r="H364" s="40">
        <f>SUM(G361:G363)</f>
        <v>0</v>
      </c>
    </row>
    <row r="365" spans="1:10" x14ac:dyDescent="0.2">
      <c r="I365" s="44"/>
    </row>
    <row r="366" spans="1:10" s="2" customFormat="1" ht="15.75" x14ac:dyDescent="0.25">
      <c r="A366" s="24" t="s">
        <v>278</v>
      </c>
      <c r="B366" s="25" t="s">
        <v>99</v>
      </c>
      <c r="C366" s="26"/>
      <c r="D366" s="27"/>
      <c r="E366" s="28"/>
      <c r="F366" s="29"/>
      <c r="G366" s="29"/>
      <c r="H366" s="30">
        <f>SUM(H382:H382)</f>
        <v>0</v>
      </c>
    </row>
    <row r="367" spans="1:10" s="2" customFormat="1" ht="15.75" x14ac:dyDescent="0.25">
      <c r="A367" s="42"/>
      <c r="D367" s="43"/>
      <c r="E367" s="19"/>
      <c r="F367" s="39"/>
      <c r="G367" s="39"/>
      <c r="H367" s="40"/>
    </row>
    <row r="368" spans="1:10" s="2" customFormat="1" ht="15.75" x14ac:dyDescent="0.25">
      <c r="A368" s="120">
        <f>A360+1</f>
        <v>46</v>
      </c>
      <c r="B368" s="12" t="s">
        <v>99</v>
      </c>
      <c r="D368" s="35"/>
      <c r="E368" s="19"/>
      <c r="F368" s="39"/>
      <c r="G368" s="39"/>
      <c r="H368" s="40"/>
    </row>
    <row r="369" spans="1:10" s="2" customFormat="1" ht="15.75" x14ac:dyDescent="0.25">
      <c r="A369" s="47">
        <f>A368+0.01</f>
        <v>46.01</v>
      </c>
      <c r="B369" s="2" t="s">
        <v>279</v>
      </c>
      <c r="D369" s="43">
        <v>5</v>
      </c>
      <c r="E369" s="19" t="s">
        <v>280</v>
      </c>
      <c r="F369" s="39"/>
      <c r="G369" s="52">
        <f t="shared" ref="G369:G381" si="19">ROUND(F369*D369,2)</f>
        <v>0</v>
      </c>
      <c r="H369" s="40"/>
    </row>
    <row r="370" spans="1:10" s="2" customFormat="1" x14ac:dyDescent="0.2">
      <c r="A370" s="47">
        <f t="shared" ref="A370:A371" si="20">A369+0.01</f>
        <v>46.019999999999996</v>
      </c>
      <c r="B370" s="2" t="s">
        <v>281</v>
      </c>
      <c r="D370" s="43">
        <v>30</v>
      </c>
      <c r="E370" s="60" t="s">
        <v>282</v>
      </c>
      <c r="F370" s="39"/>
      <c r="G370" s="110">
        <f>ROUND(D370*F370,2)</f>
        <v>0</v>
      </c>
    </row>
    <row r="371" spans="1:10" s="53" customFormat="1" ht="15.75" x14ac:dyDescent="0.25">
      <c r="A371" s="47">
        <f t="shared" si="20"/>
        <v>46.029999999999994</v>
      </c>
      <c r="B371" s="53" t="s">
        <v>283</v>
      </c>
      <c r="D371" s="121">
        <v>1</v>
      </c>
      <c r="E371" s="122" t="s">
        <v>45</v>
      </c>
      <c r="F371" s="39"/>
      <c r="G371" s="39">
        <f>ROUND(D371*F371,2)</f>
        <v>0</v>
      </c>
      <c r="H371" s="40"/>
    </row>
    <row r="372" spans="1:10" s="53" customFormat="1" ht="15.75" x14ac:dyDescent="0.25">
      <c r="A372" s="47">
        <f>A371+0.01</f>
        <v>46.039999999999992</v>
      </c>
      <c r="B372" s="53" t="s">
        <v>284</v>
      </c>
      <c r="D372" s="43">
        <v>1</v>
      </c>
      <c r="E372" s="60" t="s">
        <v>45</v>
      </c>
      <c r="F372" s="39"/>
      <c r="G372" s="39">
        <f t="shared" ref="G372" si="21">ROUND(D372*F372,2)</f>
        <v>0</v>
      </c>
      <c r="I372" s="117"/>
      <c r="J372" s="113"/>
    </row>
    <row r="373" spans="1:10" s="53" customFormat="1" ht="15.75" x14ac:dyDescent="0.25">
      <c r="A373" s="47"/>
      <c r="B373" s="53" t="s">
        <v>285</v>
      </c>
      <c r="D373" s="43"/>
      <c r="E373" s="60"/>
      <c r="F373" s="39"/>
      <c r="G373" s="39"/>
      <c r="I373" s="117"/>
      <c r="J373" s="113"/>
    </row>
    <row r="374" spans="1:10" s="2" customFormat="1" ht="15.75" x14ac:dyDescent="0.25">
      <c r="A374" s="47">
        <f>A372+0.01</f>
        <v>46.04999999999999</v>
      </c>
      <c r="B374" s="2" t="s">
        <v>286</v>
      </c>
      <c r="D374" s="43">
        <v>1</v>
      </c>
      <c r="E374" s="19" t="s">
        <v>26</v>
      </c>
      <c r="F374" s="39"/>
      <c r="G374" s="52">
        <f>ROUND(F374*D374,2)</f>
        <v>0</v>
      </c>
      <c r="H374" s="40"/>
    </row>
    <row r="375" spans="1:10" s="100" customFormat="1" ht="15.75" x14ac:dyDescent="0.25">
      <c r="A375" s="47">
        <f t="shared" ref="A375:A378" si="22">A374+0.01</f>
        <v>46.059999999999988</v>
      </c>
      <c r="B375" s="2" t="s">
        <v>287</v>
      </c>
      <c r="C375" s="2"/>
      <c r="D375" s="43">
        <v>100</v>
      </c>
      <c r="E375" s="19" t="s">
        <v>288</v>
      </c>
      <c r="F375" s="39"/>
      <c r="G375" s="52">
        <f>ROUND(F375*D375,2)</f>
        <v>0</v>
      </c>
      <c r="H375" s="40"/>
    </row>
    <row r="376" spans="1:10" s="2" customFormat="1" x14ac:dyDescent="0.2">
      <c r="A376" s="47">
        <f t="shared" si="22"/>
        <v>46.069999999999986</v>
      </c>
      <c r="B376" s="2" t="s">
        <v>289</v>
      </c>
      <c r="D376" s="35">
        <v>387.5</v>
      </c>
      <c r="E376" s="19" t="s">
        <v>28</v>
      </c>
      <c r="F376" s="39"/>
      <c r="G376" s="52">
        <f t="shared" si="19"/>
        <v>0</v>
      </c>
    </row>
    <row r="377" spans="1:10" s="2" customFormat="1" ht="15.75" x14ac:dyDescent="0.25">
      <c r="A377" s="47">
        <f t="shared" si="22"/>
        <v>46.079999999999984</v>
      </c>
      <c r="B377" s="2" t="s">
        <v>290</v>
      </c>
      <c r="D377" s="35">
        <v>250</v>
      </c>
      <c r="E377" s="19" t="s">
        <v>24</v>
      </c>
      <c r="F377" s="39"/>
      <c r="G377" s="52">
        <f t="shared" si="19"/>
        <v>0</v>
      </c>
      <c r="H377" s="54"/>
    </row>
    <row r="378" spans="1:10" s="2" customFormat="1" ht="15" customHeight="1" x14ac:dyDescent="0.2">
      <c r="A378" s="47">
        <f t="shared" si="22"/>
        <v>46.089999999999982</v>
      </c>
      <c r="B378" s="2" t="s">
        <v>291</v>
      </c>
      <c r="D378" s="43">
        <v>63</v>
      </c>
      <c r="E378" s="19" t="s">
        <v>40</v>
      </c>
      <c r="F378" s="39"/>
      <c r="G378" s="39">
        <f>ROUND(D378*F378,2)</f>
        <v>0</v>
      </c>
    </row>
    <row r="379" spans="1:10" s="100" customFormat="1" ht="16.5" customHeight="1" x14ac:dyDescent="0.2">
      <c r="A379" s="47"/>
      <c r="B379" s="2" t="s">
        <v>292</v>
      </c>
      <c r="C379" s="2"/>
      <c r="D379" s="43"/>
      <c r="E379" s="19"/>
      <c r="F379" s="39"/>
      <c r="G379" s="39"/>
      <c r="H379" s="2"/>
    </row>
    <row r="380" spans="1:10" s="2" customFormat="1" ht="15.75" x14ac:dyDescent="0.25">
      <c r="A380" s="47">
        <f>+A378+0.01</f>
        <v>46.09999999999998</v>
      </c>
      <c r="B380" s="2" t="s">
        <v>293</v>
      </c>
      <c r="D380" s="123">
        <v>125</v>
      </c>
      <c r="E380" s="19" t="s">
        <v>40</v>
      </c>
      <c r="F380" s="39"/>
      <c r="G380" s="52">
        <f t="shared" si="19"/>
        <v>0</v>
      </c>
      <c r="H380" s="54"/>
    </row>
    <row r="381" spans="1:10" s="2" customFormat="1" x14ac:dyDescent="0.2">
      <c r="A381" s="47">
        <f t="shared" ref="A381" si="23">+A380+0.01</f>
        <v>46.109999999999978</v>
      </c>
      <c r="B381" s="2" t="s">
        <v>294</v>
      </c>
      <c r="D381" s="35">
        <v>1</v>
      </c>
      <c r="E381" s="19" t="s">
        <v>295</v>
      </c>
      <c r="F381" s="39"/>
      <c r="G381" s="52">
        <f t="shared" si="19"/>
        <v>0</v>
      </c>
    </row>
    <row r="382" spans="1:10" s="2" customFormat="1" ht="15.75" x14ac:dyDescent="0.25">
      <c r="A382" s="63"/>
      <c r="D382" s="35"/>
      <c r="E382" s="19"/>
      <c r="F382" s="119"/>
      <c r="G382" s="39"/>
      <c r="H382" s="40">
        <f>SUM(G369:G381)</f>
        <v>0</v>
      </c>
    </row>
    <row r="383" spans="1:10" x14ac:dyDescent="0.2">
      <c r="I383" s="44"/>
    </row>
    <row r="384" spans="1:10" ht="15.75" x14ac:dyDescent="0.25">
      <c r="A384" s="124"/>
      <c r="B384" s="124" t="s">
        <v>296</v>
      </c>
      <c r="C384" s="124"/>
      <c r="D384" s="124"/>
      <c r="E384" s="124"/>
      <c r="F384" s="124"/>
      <c r="G384" s="157">
        <f>+H254+H230+H185+H102+H12+H366+H261+H358</f>
        <v>0</v>
      </c>
      <c r="H384" s="157"/>
      <c r="I384" s="45" t="e">
        <f>#REF!</f>
        <v>#REF!</v>
      </c>
    </row>
    <row r="385" spans="1:10" s="51" customFormat="1" ht="15.75" x14ac:dyDescent="0.25">
      <c r="A385" s="37"/>
      <c r="B385" s="125"/>
      <c r="C385" s="37"/>
      <c r="D385" s="37"/>
      <c r="E385" s="37"/>
      <c r="F385" s="37"/>
      <c r="G385" s="126"/>
      <c r="H385" s="126"/>
      <c r="I385" s="50"/>
    </row>
    <row r="386" spans="1:10" ht="15.75" x14ac:dyDescent="0.25">
      <c r="A386" s="73">
        <f>+A368+1</f>
        <v>47</v>
      </c>
      <c r="B386" s="34" t="s">
        <v>297</v>
      </c>
      <c r="D386" s="37"/>
      <c r="E386" s="37"/>
      <c r="F386" s="37"/>
      <c r="I386" s="44"/>
    </row>
    <row r="387" spans="1:10" x14ac:dyDescent="0.2">
      <c r="A387" s="127">
        <f>+A386+0.01</f>
        <v>47.01</v>
      </c>
      <c r="B387" s="36" t="s">
        <v>298</v>
      </c>
      <c r="D387" s="128">
        <v>0.1</v>
      </c>
      <c r="E387" s="19"/>
      <c r="F387" s="2"/>
      <c r="G387" s="39">
        <f>ROUND(G$384*D387,2)</f>
        <v>0</v>
      </c>
      <c r="H387" s="129"/>
      <c r="I387" s="44"/>
    </row>
    <row r="388" spans="1:10" s="2" customFormat="1" x14ac:dyDescent="0.2">
      <c r="A388" s="127">
        <f>+A387+0.01</f>
        <v>47.019999999999996</v>
      </c>
      <c r="B388" s="127" t="s">
        <v>299</v>
      </c>
      <c r="D388" s="128">
        <v>0.02</v>
      </c>
      <c r="E388" s="19"/>
      <c r="G388" s="39">
        <f t="shared" ref="G388:G394" si="24">ROUND(G$384*D388,2)</f>
        <v>0</v>
      </c>
      <c r="H388" s="116"/>
    </row>
    <row r="389" spans="1:10" s="2" customFormat="1" x14ac:dyDescent="0.2">
      <c r="A389" s="127">
        <f t="shared" ref="A389:A395" si="25">+A388+0.01</f>
        <v>47.029999999999994</v>
      </c>
      <c r="B389" s="127" t="s">
        <v>300</v>
      </c>
      <c r="D389" s="128">
        <v>0.05</v>
      </c>
      <c r="E389" s="19"/>
      <c r="G389" s="39">
        <f t="shared" si="24"/>
        <v>0</v>
      </c>
      <c r="H389" s="39"/>
    </row>
    <row r="390" spans="1:10" s="2" customFormat="1" x14ac:dyDescent="0.2">
      <c r="A390" s="127">
        <f t="shared" si="25"/>
        <v>47.039999999999992</v>
      </c>
      <c r="B390" s="127" t="s">
        <v>301</v>
      </c>
      <c r="D390" s="128">
        <v>3.5000000000000003E-2</v>
      </c>
      <c r="E390" s="19"/>
      <c r="G390" s="39">
        <f t="shared" si="24"/>
        <v>0</v>
      </c>
      <c r="H390" s="116"/>
    </row>
    <row r="391" spans="1:10" s="2" customFormat="1" x14ac:dyDescent="0.2">
      <c r="A391" s="127">
        <f t="shared" si="25"/>
        <v>47.04999999999999</v>
      </c>
      <c r="B391" s="127" t="s">
        <v>302</v>
      </c>
      <c r="D391" s="128">
        <v>0.05</v>
      </c>
      <c r="E391" s="19"/>
      <c r="G391" s="39">
        <f t="shared" si="24"/>
        <v>0</v>
      </c>
      <c r="H391" s="116"/>
    </row>
    <row r="392" spans="1:10" s="2" customFormat="1" ht="15.75" x14ac:dyDescent="0.25">
      <c r="A392" s="127">
        <f t="shared" si="25"/>
        <v>47.059999999999988</v>
      </c>
      <c r="B392" s="127" t="s">
        <v>303</v>
      </c>
      <c r="D392" s="128">
        <v>0.01</v>
      </c>
      <c r="E392" s="19"/>
      <c r="G392" s="39">
        <f t="shared" si="24"/>
        <v>0</v>
      </c>
      <c r="H392" s="116"/>
      <c r="I392" s="130" t="e">
        <f>#REF!/60</f>
        <v>#REF!</v>
      </c>
      <c r="J392" s="2" t="s">
        <v>304</v>
      </c>
    </row>
    <row r="393" spans="1:10" s="2" customFormat="1" ht="15.75" x14ac:dyDescent="0.25">
      <c r="A393" s="127">
        <f t="shared" si="25"/>
        <v>47.069999999999986</v>
      </c>
      <c r="B393" s="127" t="s">
        <v>305</v>
      </c>
      <c r="D393" s="128">
        <v>1E-3</v>
      </c>
      <c r="E393" s="19"/>
      <c r="G393" s="39">
        <f t="shared" si="24"/>
        <v>0</v>
      </c>
      <c r="H393" s="116"/>
      <c r="I393" s="130" t="e">
        <f>+#REF!/#REF!</f>
        <v>#REF!</v>
      </c>
      <c r="J393" s="130" t="s">
        <v>306</v>
      </c>
    </row>
    <row r="394" spans="1:10" s="2" customFormat="1" x14ac:dyDescent="0.2">
      <c r="A394" s="127">
        <f t="shared" si="25"/>
        <v>47.079999999999984</v>
      </c>
      <c r="B394" s="127" t="s">
        <v>307</v>
      </c>
      <c r="D394" s="128">
        <v>0.01</v>
      </c>
      <c r="E394" s="19"/>
      <c r="G394" s="39">
        <f t="shared" si="24"/>
        <v>0</v>
      </c>
      <c r="H394" s="116"/>
    </row>
    <row r="395" spans="1:10" s="2" customFormat="1" x14ac:dyDescent="0.2">
      <c r="A395" s="127">
        <f t="shared" si="25"/>
        <v>47.089999999999982</v>
      </c>
      <c r="B395" s="127" t="s">
        <v>308</v>
      </c>
      <c r="D395" s="128">
        <v>0.18</v>
      </c>
      <c r="E395" s="19"/>
      <c r="G395" s="39">
        <f>ROUND(G$387*D395,2)</f>
        <v>0</v>
      </c>
      <c r="H395" s="116"/>
    </row>
    <row r="396" spans="1:10" ht="15.75" x14ac:dyDescent="0.25">
      <c r="A396" s="127"/>
      <c r="B396" s="127"/>
      <c r="D396" s="131"/>
      <c r="E396" s="37"/>
      <c r="F396" s="37"/>
      <c r="H396" s="40">
        <f>SUM(G387:G396)</f>
        <v>0</v>
      </c>
      <c r="I396" s="44"/>
    </row>
    <row r="397" spans="1:10" ht="15.75" x14ac:dyDescent="0.25">
      <c r="D397" s="37"/>
      <c r="E397" s="37"/>
      <c r="F397" s="37"/>
      <c r="H397" s="132"/>
      <c r="I397" s="44"/>
    </row>
    <row r="398" spans="1:10" ht="15.75" x14ac:dyDescent="0.25">
      <c r="A398" s="73">
        <f>+A386+1</f>
        <v>48</v>
      </c>
      <c r="B398" s="7" t="s">
        <v>309</v>
      </c>
      <c r="D398" s="37"/>
      <c r="E398" s="37"/>
      <c r="F398" s="37"/>
      <c r="I398" s="44"/>
    </row>
    <row r="399" spans="1:10" x14ac:dyDescent="0.2">
      <c r="A399" s="127">
        <f>+A398+0.01</f>
        <v>48.01</v>
      </c>
      <c r="B399" s="36" t="s">
        <v>310</v>
      </c>
      <c r="D399" s="42">
        <v>1</v>
      </c>
      <c r="E399" s="38" t="s">
        <v>26</v>
      </c>
      <c r="F399" s="39"/>
      <c r="G399" s="52">
        <f t="shared" ref="G399:G402" si="26">ROUND(F399*D399,2)</f>
        <v>0</v>
      </c>
      <c r="H399" s="129"/>
      <c r="I399" s="44"/>
    </row>
    <row r="400" spans="1:10" s="2" customFormat="1" x14ac:dyDescent="0.2">
      <c r="A400" s="127">
        <f>+A399+0.01</f>
        <v>48.019999999999996</v>
      </c>
      <c r="B400" s="133" t="s">
        <v>311</v>
      </c>
      <c r="C400" s="133"/>
      <c r="D400" s="42">
        <v>1</v>
      </c>
      <c r="E400" s="38" t="s">
        <v>26</v>
      </c>
      <c r="F400" s="39"/>
      <c r="G400" s="52">
        <f t="shared" si="26"/>
        <v>0</v>
      </c>
      <c r="H400" s="116"/>
    </row>
    <row r="401" spans="1:9" s="53" customFormat="1" ht="15.75" x14ac:dyDescent="0.25">
      <c r="A401" s="127">
        <f t="shared" ref="A401:A402" si="27">+A400+0.01</f>
        <v>48.029999999999994</v>
      </c>
      <c r="B401" s="53" t="s">
        <v>312</v>
      </c>
      <c r="D401" s="93">
        <v>1</v>
      </c>
      <c r="E401" s="60" t="s">
        <v>26</v>
      </c>
      <c r="F401" s="39"/>
      <c r="G401" s="52">
        <f t="shared" si="26"/>
        <v>0</v>
      </c>
      <c r="H401" s="89"/>
    </row>
    <row r="402" spans="1:9" s="53" customFormat="1" ht="15.75" x14ac:dyDescent="0.25">
      <c r="A402" s="127">
        <f t="shared" si="27"/>
        <v>48.039999999999992</v>
      </c>
      <c r="B402" s="53" t="s">
        <v>313</v>
      </c>
      <c r="D402" s="93">
        <v>1</v>
      </c>
      <c r="E402" s="60" t="s">
        <v>26</v>
      </c>
      <c r="F402" s="39"/>
      <c r="G402" s="52">
        <f t="shared" si="26"/>
        <v>0</v>
      </c>
      <c r="H402" s="89"/>
    </row>
    <row r="403" spans="1:9" ht="15.75" x14ac:dyDescent="0.25">
      <c r="A403" s="127"/>
      <c r="B403" s="127"/>
      <c r="D403" s="131"/>
      <c r="E403" s="37"/>
      <c r="F403" s="37"/>
      <c r="H403" s="40">
        <f>SUM(G399:G403)</f>
        <v>0</v>
      </c>
      <c r="I403" s="44"/>
    </row>
    <row r="404" spans="1:9" ht="15.75" x14ac:dyDescent="0.25">
      <c r="A404" s="127"/>
      <c r="B404" s="127"/>
      <c r="D404" s="131"/>
      <c r="E404" s="37"/>
      <c r="F404" s="37"/>
      <c r="H404" s="40"/>
      <c r="I404" s="44"/>
    </row>
    <row r="405" spans="1:9" ht="15.75" x14ac:dyDescent="0.25">
      <c r="A405" s="134"/>
      <c r="B405" s="134" t="s">
        <v>314</v>
      </c>
      <c r="C405" s="134"/>
      <c r="D405" s="134"/>
      <c r="E405" s="134"/>
      <c r="F405" s="134"/>
      <c r="G405" s="158">
        <f>G384+H396+H403</f>
        <v>0</v>
      </c>
      <c r="H405" s="158"/>
      <c r="I405" s="44"/>
    </row>
    <row r="406" spans="1:9" x14ac:dyDescent="0.2">
      <c r="D406" s="37"/>
      <c r="E406" s="37"/>
      <c r="F406" s="37"/>
      <c r="I406" s="44"/>
    </row>
    <row r="407" spans="1:9" ht="15.75" thickBot="1" x14ac:dyDescent="0.25"/>
    <row r="408" spans="1:9" s="2" customFormat="1" ht="16.5" thickBot="1" x14ac:dyDescent="0.3">
      <c r="B408" s="135" t="s">
        <v>315</v>
      </c>
      <c r="C408" s="136"/>
      <c r="D408" s="137"/>
      <c r="E408" s="138"/>
      <c r="F408" s="136"/>
      <c r="G408" s="139"/>
    </row>
    <row r="409" spans="1:9" s="144" customFormat="1" ht="21" customHeight="1" x14ac:dyDescent="0.2">
      <c r="A409" s="140"/>
      <c r="B409" s="141" t="s">
        <v>316</v>
      </c>
      <c r="C409" s="142"/>
      <c r="D409" s="142"/>
      <c r="E409" s="142"/>
      <c r="F409" s="142"/>
      <c r="G409" s="143"/>
      <c r="H409" s="140"/>
    </row>
    <row r="410" spans="1:9" s="144" customFormat="1" ht="21" customHeight="1" x14ac:dyDescent="0.2">
      <c r="A410" s="140"/>
      <c r="B410" s="145" t="s">
        <v>317</v>
      </c>
      <c r="C410" s="146"/>
      <c r="D410" s="146"/>
      <c r="E410" s="146"/>
      <c r="F410" s="146"/>
      <c r="G410" s="147"/>
      <c r="H410" s="140"/>
    </row>
    <row r="411" spans="1:9" s="144" customFormat="1" ht="21" customHeight="1" x14ac:dyDescent="0.2">
      <c r="A411" s="140"/>
      <c r="B411" s="145" t="s">
        <v>318</v>
      </c>
      <c r="C411" s="146"/>
      <c r="D411" s="146"/>
      <c r="E411" s="146"/>
      <c r="F411" s="146"/>
      <c r="G411" s="147"/>
      <c r="H411" s="140"/>
    </row>
    <row r="412" spans="1:9" s="144" customFormat="1" ht="21" customHeight="1" x14ac:dyDescent="0.2">
      <c r="A412" s="140"/>
      <c r="B412" s="145" t="s">
        <v>319</v>
      </c>
      <c r="C412" s="146"/>
      <c r="D412" s="146"/>
      <c r="E412" s="146"/>
      <c r="F412" s="146"/>
      <c r="G412" s="147"/>
      <c r="H412" s="140"/>
    </row>
    <row r="413" spans="1:9" s="144" customFormat="1" ht="32.25" customHeight="1" x14ac:dyDescent="0.2">
      <c r="A413" s="140"/>
      <c r="B413" s="159" t="s">
        <v>320</v>
      </c>
      <c r="C413" s="160"/>
      <c r="D413" s="160"/>
      <c r="E413" s="160"/>
      <c r="F413" s="160"/>
      <c r="G413" s="161"/>
      <c r="H413" s="140"/>
    </row>
    <row r="414" spans="1:9" s="144" customFormat="1" ht="21" customHeight="1" x14ac:dyDescent="0.2">
      <c r="A414" s="140"/>
      <c r="B414" s="145" t="s">
        <v>321</v>
      </c>
      <c r="C414" s="146"/>
      <c r="D414" s="146"/>
      <c r="E414" s="146"/>
      <c r="F414" s="146"/>
      <c r="G414" s="147"/>
      <c r="H414" s="140"/>
    </row>
    <row r="415" spans="1:9" s="144" customFormat="1" ht="21" customHeight="1" x14ac:dyDescent="0.2">
      <c r="A415" s="140"/>
      <c r="B415" s="145" t="s">
        <v>322</v>
      </c>
      <c r="C415" s="146"/>
      <c r="D415" s="146"/>
      <c r="E415" s="146"/>
      <c r="F415" s="146"/>
      <c r="G415" s="147"/>
      <c r="H415" s="140"/>
    </row>
    <row r="416" spans="1:9" s="144" customFormat="1" ht="21" customHeight="1" x14ac:dyDescent="0.2">
      <c r="A416" s="140"/>
      <c r="B416" s="145" t="s">
        <v>323</v>
      </c>
      <c r="C416" s="146"/>
      <c r="D416" s="146"/>
      <c r="E416" s="146"/>
      <c r="F416" s="146"/>
      <c r="G416" s="147"/>
      <c r="H416" s="140"/>
    </row>
    <row r="417" spans="1:8" s="2" customFormat="1" ht="16.5" thickBot="1" x14ac:dyDescent="0.3">
      <c r="A417" s="148"/>
      <c r="B417" s="149"/>
      <c r="C417" s="150"/>
      <c r="D417" s="151"/>
      <c r="E417" s="152"/>
      <c r="F417" s="150"/>
      <c r="G417" s="153"/>
      <c r="H417" s="148"/>
    </row>
    <row r="418" spans="1:8" s="2" customFormat="1" ht="15.75" x14ac:dyDescent="0.25">
      <c r="A418" s="148"/>
      <c r="B418" s="148"/>
      <c r="C418" s="148"/>
      <c r="D418" s="154"/>
      <c r="E418" s="155"/>
      <c r="F418" s="148"/>
      <c r="G418" s="156"/>
      <c r="H418" s="148"/>
    </row>
    <row r="419" spans="1:8" s="2" customFormat="1" ht="15.75" x14ac:dyDescent="0.25">
      <c r="A419" s="148"/>
      <c r="B419" s="148"/>
      <c r="C419" s="148"/>
      <c r="D419" s="154"/>
      <c r="E419" s="155"/>
      <c r="F419" s="148"/>
      <c r="G419" s="156"/>
      <c r="H419" s="148"/>
    </row>
  </sheetData>
  <mergeCells count="27">
    <mergeCell ref="B153:C153"/>
    <mergeCell ref="A2:H2"/>
    <mergeCell ref="B10:C10"/>
    <mergeCell ref="B117:C117"/>
    <mergeCell ref="B131:C131"/>
    <mergeCell ref="B138:C138"/>
    <mergeCell ref="B166:C166"/>
    <mergeCell ref="B154:C154"/>
    <mergeCell ref="B155:C155"/>
    <mergeCell ref="B156:C156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G384:H384"/>
    <mergeCell ref="G405:H405"/>
    <mergeCell ref="B413:G413"/>
    <mergeCell ref="B202:C202"/>
    <mergeCell ref="B211:C211"/>
    <mergeCell ref="B240:C240"/>
    <mergeCell ref="B242:C242"/>
    <mergeCell ref="B283:C283"/>
    <mergeCell ref="B306:C306"/>
  </mergeCells>
  <pageMargins left="0.19685039370078741" right="0.19685039370078741" top="0.43307086614173229" bottom="0.23622047244094491" header="0.27559055118110237" footer="0.19685039370078741"/>
  <pageSetup scale="53" fitToHeight="0" orientation="portrait" verticalDpi="0" r:id="rId1"/>
  <rowBreaks count="2" manualBreakCount="2">
    <brk id="89" max="7" man="1"/>
    <brk id="38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</vt:lpstr>
      <vt:lpstr>L.C.!Área_de_impresión</vt:lpstr>
      <vt:lpstr>L.C.!Títulos_a_imprimir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2026-07-07T14:30:25Z</dcterms:created>
  <dcterms:modified xsi:type="dcterms:W3CDTF">2026-07-08T14:23:33Z</dcterms:modified>
</cp:coreProperties>
</file>