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:\OALMONTE\PROCESO DE COMPRAS\PROCESOS COMPRAS 2026\04-LICITACION PUBLICA\INFOTEP-CCC-LPN-2026-0001 Renovación Licencia\Portal\"/>
    </mc:Choice>
  </mc:AlternateContent>
  <xr:revisionPtr revIDLastSave="0" documentId="13_ncr:1_{3CCA0473-1B1E-4E9E-AC13-F189963DAB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FERTA ECONOMICA " sheetId="11" r:id="rId1"/>
  </sheets>
  <definedNames>
    <definedName name="_xlnm.Print_Area" localSheetId="0">'OFERTA ECONOMICA '!$A$1:$I$51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11" l="1"/>
  <c r="G25" i="11"/>
  <c r="H25" i="11" s="1"/>
  <c r="I25" i="11" s="1"/>
  <c r="G26" i="11"/>
  <c r="H26" i="11" s="1"/>
  <c r="I26" i="11" s="1"/>
  <c r="G29" i="11"/>
  <c r="H29" i="11" s="1"/>
  <c r="I29" i="11" s="1"/>
  <c r="G30" i="11"/>
  <c r="H30" i="11" s="1"/>
  <c r="I30" i="11" s="1"/>
  <c r="G31" i="11"/>
  <c r="H31" i="11" s="1"/>
  <c r="I31" i="11" s="1"/>
  <c r="G32" i="11"/>
  <c r="H32" i="11" s="1"/>
  <c r="I32" i="11" s="1"/>
  <c r="G33" i="11"/>
  <c r="H33" i="11" s="1"/>
  <c r="I33" i="11" s="1"/>
  <c r="G34" i="11"/>
  <c r="H34" i="11" s="1"/>
  <c r="I34" i="11" s="1"/>
  <c r="F27" i="11" l="1"/>
  <c r="G28" i="11"/>
  <c r="H28" i="11" s="1"/>
  <c r="I28" i="11" s="1"/>
  <c r="F35" i="11" s="1"/>
  <c r="G15" i="11"/>
  <c r="H15" i="11" s="1"/>
  <c r="I15" i="11" s="1"/>
  <c r="G16" i="11"/>
  <c r="H16" i="11" s="1"/>
  <c r="I16" i="11" s="1"/>
  <c r="G17" i="11"/>
  <c r="H17" i="11" s="1"/>
  <c r="I17" i="11" s="1"/>
  <c r="G18" i="11"/>
  <c r="H18" i="11" s="1"/>
  <c r="I18" i="11" s="1"/>
  <c r="G19" i="11"/>
  <c r="H19" i="11" s="1"/>
  <c r="I19" i="11" s="1"/>
  <c r="G20" i="11"/>
  <c r="H20" i="11" s="1"/>
  <c r="I20" i="11" s="1"/>
  <c r="G21" i="11"/>
  <c r="H21" i="11" s="1"/>
  <c r="I21" i="11" s="1"/>
  <c r="G22" i="11"/>
  <c r="H22" i="11" s="1"/>
  <c r="I22" i="11" s="1"/>
  <c r="G23" i="11"/>
  <c r="H23" i="11" s="1"/>
  <c r="I23" i="11" s="1"/>
  <c r="G14" i="11"/>
  <c r="H14" i="11" s="1"/>
  <c r="I14" i="11" s="1"/>
  <c r="H47" i="11"/>
  <c r="F36" i="11" l="1"/>
</calcChain>
</file>

<file path=xl/sharedStrings.xml><?xml version="1.0" encoding="utf-8"?>
<sst xmlns="http://schemas.openxmlformats.org/spreadsheetml/2006/main" count="75" uniqueCount="54">
  <si>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</si>
  <si>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</si>
  <si>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</si>
  <si>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</si>
  <si>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</si>
  <si>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</si>
  <si>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</si>
  <si>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</si>
  <si>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</si>
  <si>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Fecha:</t>
  </si>
  <si>
    <t>Unidad
de Medida</t>
  </si>
  <si>
    <t>DESCRIPCION /ESPECIFICACIONES TECNICAS</t>
  </si>
  <si>
    <t>Unidad</t>
  </si>
  <si>
    <t>Instituto Nacional de Formación Técnico Profesional</t>
  </si>
  <si>
    <t>P/U FINAL
(RD$)</t>
  </si>
  <si>
    <t>Total de la Oferta:</t>
  </si>
  <si>
    <t>ITBIS 18%
(RD$)</t>
  </si>
  <si>
    <t>PRECIO UNITARIO</t>
  </si>
  <si>
    <t>Valor total de la oferta en letras:</t>
  </si>
  <si>
    <t>… …</t>
  </si>
  <si>
    <t>Condiciones del oferente para el proceso:</t>
  </si>
  <si>
    <t>• Todos los productos ofertados son ORIGINALES y cumplen con las especificaciones solicitadas.  En caso contrario serán devueltos y como oferente excluido de los procesos del Estado según la Ley No. 340-06.</t>
  </si>
  <si>
    <t>• Aceptamos la disponibilidad de crédito a 30 días.</t>
  </si>
  <si>
    <t>• Nos comprometemos a entregar todos los bienes en el tiempo solicitado.</t>
  </si>
  <si>
    <t xml:space="preserve"> debidamente autorizado para actuar en nombre y</t>
  </si>
  <si>
    <t xml:space="preserve">representación de </t>
  </si>
  <si>
    <t>/ RNC:</t>
  </si>
  <si>
    <t>fecha</t>
  </si>
  <si>
    <t>CANTIDAD</t>
  </si>
  <si>
    <t xml:space="preserve">                         OFERTA ECONÓMICA</t>
  </si>
  <si>
    <t>INFOTEP-CCC-LPN-2026-0001</t>
  </si>
  <si>
    <t>“RENOVACIONES DE LICENCIAS PARA USO DEL INFOTEP”</t>
  </si>
  <si>
    <t>Lote I - Renovaciones Suscripciones/Licencias</t>
  </si>
  <si>
    <t>Lote II - Servicios Profesionales</t>
  </si>
  <si>
    <r>
      <rPr>
        <b/>
        <sz val="14"/>
        <color theme="1"/>
        <rFont val="INFOTEXT"/>
        <family val="1"/>
      </rPr>
      <t>Renovación de Suscripción a Sistema de Central Telefonica y Contact Cisco</t>
    </r>
    <r>
      <rPr>
        <sz val="14"/>
        <color theme="1"/>
        <rFont val="INFOTEXT"/>
        <family val="1"/>
      </rPr>
      <t xml:space="preserve">, por tres (3) años: 
</t>
    </r>
    <r>
      <rPr>
        <b/>
        <sz val="14"/>
        <color theme="1"/>
        <rFont val="INFOTEXT"/>
        <family val="1"/>
      </rPr>
      <t>Collaboration Flex Plan 3.0:</t>
    </r>
    <r>
      <rPr>
        <sz val="14"/>
        <color theme="1"/>
        <rFont val="INFOTEXT"/>
        <family val="1"/>
      </rPr>
      <t xml:space="preserve">
- Emergency Responder Smart License        2,100
- File Storage Entitlement        16,800
- EntW On-Premises Calling        700
- Common Area Smart License        350
- Cloud Connected UC EA Standard ENT        840
- Expressway Version 15 Unrestricted        1
- Session Manager        1
- Cloud Device Registration Entitlement        840
- SRST Endpoints        1,400
- Cisco Support Standard        700
- Webex Video Int for MS Teams        6
- On-Premises SW Bundle v15        1
- Expressway Rich Media Session        140
- Unity Connection Smart License        840
- Access Smart License        140
- Messaging Entitlement        840
- Pro Pack for Cisco Control Hub        840
- On-Premises Smart License - EA        840
- Education Customer        1
</t>
    </r>
    <r>
      <rPr>
        <b/>
        <sz val="14"/>
        <color theme="1"/>
        <rFont val="INFOTEXT"/>
        <family val="1"/>
      </rPr>
      <t>Flex 3.0 for Contact Center:</t>
    </r>
    <r>
      <rPr>
        <sz val="14"/>
        <color theme="1"/>
        <rFont val="INFOTEXT"/>
        <family val="1"/>
      </rPr>
      <t xml:space="preserve">
- On-Premises UCCX Premium Concurrent Agent         15
- On-Premises UCCX Standard &amp; Premium Media Kit v15         1
- Cisco Support Standard         1
- On-Premises UCCX Standard &amp; Premium Server Smart Licensing         1
- On-Premises UCCX Premium Agent License Smart Licensing         10
</t>
    </r>
    <r>
      <rPr>
        <b/>
        <sz val="14"/>
        <color theme="1"/>
        <rFont val="INFOTEXT"/>
        <family val="1"/>
      </rPr>
      <t xml:space="preserve">Soporte a dos (2) servidores:
</t>
    </r>
    <r>
      <rPr>
        <sz val="14"/>
        <color theme="1"/>
        <rFont val="INFOTEXT"/>
        <family val="1"/>
      </rPr>
      <t>- UCS C240 M6SX. S/N WMP2716000K, WMP2716000Y</t>
    </r>
  </si>
  <si>
    <r>
      <rPr>
        <b/>
        <sz val="14"/>
        <color theme="1"/>
        <rFont val="INFOTEXT"/>
        <family val="1"/>
      </rPr>
      <t xml:space="preserve">Renovación Suscripción ManageEngine Endpoint Central por un (1) año:
</t>
    </r>
    <r>
      <rPr>
        <sz val="14"/>
        <color theme="1"/>
        <rFont val="INFOTEXT"/>
        <family val="1"/>
      </rPr>
      <t>- Upgrade Professional Edition a Enterprise
- 12 Tecnicos
- 2,000 equipos
Registered to: infotepgobdo</t>
    </r>
  </si>
  <si>
    <r>
      <rPr>
        <b/>
        <sz val="14"/>
        <color theme="1"/>
        <rFont val="INFOTEXT"/>
        <family val="1"/>
      </rPr>
      <t>Renovación Soporte Extendido por un (3) año</t>
    </r>
    <r>
      <rPr>
        <sz val="14"/>
        <color theme="1"/>
        <rFont val="INFOTEXT"/>
        <family val="1"/>
      </rPr>
      <t>, para Servidores NX-3155GN-G8:
Seriales: 22SG5J480003, 23SH5J180855 y 23SH5J180860</t>
    </r>
  </si>
  <si>
    <r>
      <rPr>
        <b/>
        <sz val="14"/>
        <color theme="1"/>
        <rFont val="INFOTEXT"/>
        <family val="1"/>
      </rPr>
      <t>Renovaciones Soporte Cisco, por un (1) año:</t>
    </r>
    <r>
      <rPr>
        <sz val="14"/>
        <color theme="1"/>
        <rFont val="INFOTEXT"/>
        <family val="1"/>
      </rPr>
      <t xml:space="preserve">
Product ID                   Product Description                                                                Contract Number        Cant
AIR-DNA-A                  Wireless Cisco DNA On-Prem Advantage, Term Lic              202608955                 10
AIR-DNA-E                  Wireless Cisco DNA On-Prem Essential, Term Lic                202420994                 49
C9200-48P-A              Catalyst 9200 48-port PoE+, Network Advantage                   202608955                10
C9200-DNA-A-48        C9200 Cisco DNA Advantage, 48-Port Term Licenses           202608955                10
C9200L-48P-4X-E       Catalyst 9200L 48-port PoE+, 4 x 10G, Network Essentials  204830908                6
C9200L-DNA-E-48      C9200L Cisco DNA Essentials, 48-port Term license             204806485                6
C9300-48P-A              Catalyst 9300 48-port PoE+, Network Advantage                   205360825                12
C9300-48T-A               Catalyst 9300 48-port data only, Network Advantage             202608955                5
C9300-DNA-A-48        C9300 DNA Advantage, 48-Port Term Licenses                     202608955                5
C9300-DNA-A-48=      C9300 DNA Adv, 48-Port Spare Term Licenses                     202608955                1
C9500-48Y4C-A          Catalyst 9500 48-port x 1/10/25G + 4-port 40/100G, Advantage   202608955        1
C9500-DNA-40X-A=    C9500 DNA Adv, Spare Term Licenses                                 202608955                1
C9500-DNA-48Y4C-A  C9500 DNA Advantage, Term License                                  202608955                1
CW9166I-ROW            Catalyst 9166I AP (W6E, tri-band 4x4, XOR) w/Reg-ROW   202420994                49
DN2-HW-APL               Cisco Catalyst Center Appliance (Gen 2) - 44 Core              205360846                1
ISR4321-V/K9              Cisco ISR 4321 Bundle, w/UC License                                 205609047                5
ISR4321/K9                  Cisco ISR 4321 (2GE,2NIM,4G FLASH,4G DRAM,IPB)      205360825                1
L-LC-TI-FC1K=             Cisco Secure Network Analytics Threat Intelligence -FC1K Lic   205346398        1
L-ST-FS-VE-K9             Cisco Secure Network Analytics Flow Sensor, Virtual Edition     203165166        1
SNS-3615-K9                Small Secure Network Server for ISE Applications              202420994                2
UCSC-C240-M6SX       UCS C240 M6 Rack w/o CPU, mem, drives, 2U w 24         202420994                2</t>
    </r>
  </si>
  <si>
    <r>
      <rPr>
        <b/>
        <sz val="14"/>
        <color theme="1"/>
        <rFont val="INFOTEXT"/>
        <family val="1"/>
      </rPr>
      <t>Renovación de Licencia: FortiGate-200F</t>
    </r>
    <r>
      <rPr>
        <sz val="14"/>
        <color theme="1"/>
        <rFont val="INFOTEXT"/>
        <family val="1"/>
      </rPr>
      <t xml:space="preserve"> FG200FT921900545 (DRM-CORPORATIVO); Trade in and Coterm, Enterprise Bundle por 2 años</t>
    </r>
  </si>
  <si>
    <r>
      <rPr>
        <b/>
        <sz val="14"/>
        <color theme="1"/>
        <rFont val="INFOTEXT"/>
        <family val="1"/>
      </rPr>
      <t>Renovación de Licencia: FortiGate-200F</t>
    </r>
    <r>
      <rPr>
        <sz val="14"/>
        <color theme="1"/>
        <rFont val="INFOTEXT"/>
        <family val="1"/>
      </rPr>
      <t xml:space="preserve"> FG200FT921900540 (DRM-Talleres); Trade in and Coterm, Enterprise Bundle por 2 años.
</t>
    </r>
  </si>
  <si>
    <r>
      <rPr>
        <b/>
        <sz val="14"/>
        <color theme="1"/>
        <rFont val="INFOTEXT"/>
        <family val="1"/>
      </rPr>
      <t>Renovación Cisco DNA Software, por (1) un año:</t>
    </r>
    <r>
      <rPr>
        <sz val="14"/>
        <color theme="1"/>
        <rFont val="INFOTEXT"/>
        <family val="1"/>
      </rPr>
      <t xml:space="preserve">                
Cisco DNA Switching:                
# Parte                         Tier             Cant.
E3N-C95005-A        Advantage          1
E3N-C95001-A        Advantage          1
E3N-C93002-A        Advantage          6
E3N-C9200L2-E        Essential          8
E3N-AS-S                      NA                1
E3N-C95006-E        Essential            2
E3N-C92002-A        Advantage        10
Cisco DNA Wireless:                
# Parte                            Tier              Cant.
E3N-AIRWLAN-E        Essential          50
E3N-AIRWLAN-A        Advantage        10
E3N-AIR-S                      NA                  1
Networking Support &amp; Lifecycle Services:
# Parte                                  Cant.
E3-CX-ENTWAN-T1NBD        1
E3-CX-AIR-T1NBD                  1        
E3-CXST-AIR-T1SWP             1        
E3-CX-ST-T1SWT                   1
E3-CX-ST-T14HR                    1
E3-CX-ST-T1NBD                    1</t>
    </r>
  </si>
  <si>
    <t>Lote III- Suscripciones / Licencias</t>
  </si>
  <si>
    <t>SQL Server 2025, Standard (2 Cores), Open Value Academic. Por tres (3) años.</t>
  </si>
  <si>
    <t>Windows Server Datacenter 2025 (16 Cores), Open Value Academic. Por tres (3) años.</t>
  </si>
  <si>
    <t>Windows Server Standard 2025 (16 Cores), Open Value Academic. Por tres (3) años.</t>
  </si>
  <si>
    <t>IBM SPSS</t>
  </si>
  <si>
    <t>Adobe Acrobat Pro</t>
  </si>
  <si>
    <t>Adobe Creative Cloud for teams All Apps</t>
  </si>
  <si>
    <t>PRUEBAS PSICOMÉTRICAS Y DE COMPETENCIAS GGTESTS</t>
  </si>
  <si>
    <r>
      <rPr>
        <b/>
        <sz val="14"/>
        <color theme="1"/>
        <rFont val="INFOTEXT"/>
        <family val="1"/>
      </rPr>
      <t>Renovación Suscripción de Nutanix Cloud Infrastructure (NCI)</t>
    </r>
    <r>
      <rPr>
        <sz val="14"/>
        <color theme="1"/>
        <rFont val="INFOTEXT"/>
        <family val="1"/>
      </rPr>
      <t>, S/N: 23SW000291546,LIC-02131813, tiempo de renovación 3 años.</t>
    </r>
  </si>
  <si>
    <r>
      <rPr>
        <b/>
        <sz val="14"/>
        <color theme="1"/>
        <rFont val="INFOTEXT"/>
        <family val="1"/>
      </rPr>
      <t>Renovación Cisco EA 3.0 Bundle por 3 años para 1,750 dispositivos:</t>
    </r>
    <r>
      <rPr>
        <sz val="14"/>
        <color theme="1"/>
        <rFont val="INFOTEXT"/>
        <family val="1"/>
      </rPr>
      <t xml:space="preserve">
Cisco Secure Access: 
      - Cisco Secure Internet Access Essentials,
      - Cisco Secure Private Access Essentials
      - Cisco Support Enhanced for Secure Access
Cisco Secure Network Analytics:
      - Stealthwatch Flow Rate 
      - Cisco Support Standard for Secure Network Analytics
      - Cisco Secure Network Analytics Threat Intelligence -FC1K Lic
      - Cisco Secure Network Analytics Flow Sensor, Virtual Edition
Cisco Identity Service Engine (ISE):
      - ISE Advantage Subscription 
      - Cisco Support Enhanced for Cisco Identity Service Engine (ISE)
Cisco Secure Client:
      - Cisco Secure Client para las funcionalidades requeridas de integración con Cisco Secure Access/ISE, utilizando el nivel mínimo de licenciamiento necesario</t>
    </r>
  </si>
  <si>
    <r>
      <rPr>
        <b/>
        <sz val="14"/>
        <color theme="1"/>
        <rFont val="INFOTEXT"/>
        <family val="1"/>
      </rPr>
      <t>Renovación Cloudflare Application Security / WAF por 3 años</t>
    </r>
    <r>
      <rPr>
        <sz val="14"/>
        <color theme="1"/>
        <rFont val="INFOTEXT"/>
        <family val="1"/>
      </rPr>
      <t xml:space="preserve">
Cloudflare Application Security:
–	Application Security Core Advanced
–	DNS Queries 
–	CDN Requests 
–	WAF / Advanced DDoS Protection
–	5 Primary Domains
–	Advanced Certificate Manager
–	Transferencia de datos CDN - hasta 15 TB mensuales, sujeto a validación de consumo
–	Bot Management 
–	API Shield
–	Page Shield
–	Spectrum 
–	Transferencia de datos de referencia: hasta 0.5 TB
–	Concurrent Connections 
–	Argo Smart Routing
Capacidad dimensionada conforme al consumo histórico y crecimiento proyectado durante el período contractual.
El proveedor debe presentar:
Promedio últimos 12 meses + P95 + máximo mensual + crecimiento proyectado + capacidad propuesta.</t>
    </r>
  </si>
  <si>
    <r>
      <rPr>
        <b/>
        <sz val="14"/>
        <color theme="1"/>
        <rFont val="INFOTEXT"/>
        <family val="1"/>
      </rPr>
      <t xml:space="preserve">Contratación de Servicios Profesionales  para configuración avanzada e emplementación de herramientas Cisco: </t>
    </r>
    <r>
      <rPr>
        <sz val="14"/>
        <color theme="1"/>
        <rFont val="INFOTEXT"/>
        <family val="1"/>
      </rPr>
      <t xml:space="preserve">
–	Diseñar e implementar una arquitectura integral de seguridad basada en Cisco Secure Client, Cisco ISE y Cisco Secure Network Analytics.
–	Implementar Cisco ISE para NAC, autenticación, autorización, auditoría, profiling, posture, 802.1X, MAB y segmentación.
–	Configurar Cisco Secure Client para VPN, postura, telemetría, acceso seguro y protección de usuarios y dispositivos.
–	Implementar Cisco Secure Network Analytics para visibilidad de red, análisis de flujos, anomalías y comportamiento.
–	Integrar las soluciones con Active Directory, Microsoft Entra ID, Cisco Secure Access, SIEM/SOC y demás plataformas institucionales.
–	Integrar firewalls, switches, routers, controladores inalámbricos y otros dispositivos de infraestructura requeridos.
–	Implementar políticas de Zero Trust, mínimo privilegio, segmentación, control de acceso y endurecimiento de seguridad.
–	Ejecutar pruebas funcionales, de seguridad, integración, alta disponibilidad y rendimiento, incluyendo planes de contingencia y reversión.
–	Entregar documentación completa de arquitectura, configuración, operación, administración, respaldos, recuperación y solución de problemas.
–	Capacitar al personal técnico y realizar la puesta en producción, estabilización, transferencia de conocimiento y aceptación final.
El proveedor no deberá limitar el servicio a la instalación de productos.
La contratación deberá considerarse un servicio llave en mano, comprendiendo todas las actividades técnicas necesarias para dejar las soluciones configuradas, integradas, probadas, documentadas y operativas dentro del alcance contratado.
El proveedor deberá demostrar experiencia comprobable en proyectos similares relacionados con:
•	Cisco Identity Services Engine.
•	Network Access Control.
•	Cisco Secure Client.
•	Cisco Secure Network Analytics.
•	Arquitecturas Cisco Enterprise.
•	Seguridad de redes.
•	Integración con Active Directory y Microsoft Entra ID.
•	Integración con SIEM/SOC.
•	Zero Trust.
•	802.1X.
•	PKI.
•	Segmentación.
Se requiere personal técnico con certificaciones Cisco vigentes y experiencia demostrable en las tecnologías objeto de esta contratación.
El proyecto se considerará técnicamente completado cuando, como mínimo:
•	Cisco ISE esté implementado y operacional.
•	Las políticas NAC definidas funcionen correctamente.
•	802.1X y MAB hayan sido validados.
•	Profiling y Posture estén funcionando según el alcance definido.
•	Cisco Secure Client esté desplegado y funcionando según los perfiles acordados.
•	Cisco Secure Network Analytics reciba y procese correctamente las fuentes de telemetría definidas.
•	Las integraciones con Active Directory y demás fuentes de identidad estén operativas.
•	Las integraciones correspondientes con SIEM/SOC estén funcionando.
•	Las políticas de segmentación hayan sido probadas.
•	La alta disponibilidad haya sido validada cuando forme parte de la arquitectura.
•	Las pruebas hayan sido completadas satisfactoriamente.
•	No existan hallazgos críticos pendientes asociados con la implementación.
•	La documentación final y As-Built haya sido entregada.
•	La transferencia de conocimiento haya sido completada.
•	Los responsables técnicos institucionales hayan validado los resultados.
</t>
    </r>
  </si>
  <si>
    <r>
      <rPr>
        <b/>
        <sz val="14"/>
        <color theme="1"/>
        <rFont val="INFOTEXT"/>
        <family val="1"/>
      </rPr>
      <t>Contratación de Servicios Profesionales para configuración avanzada e implementación de características de seguridad en la solución WAF Cloudflare:</t>
    </r>
    <r>
      <rPr>
        <sz val="14"/>
        <color theme="1"/>
        <rFont val="INFOTEXT"/>
        <family val="1"/>
      </rPr>
      <t xml:space="preserve">
–	Configurar y optimizar de forma avanzada Cloudflare WAF para proteger aplicaciones, portales, APIs y servicios institucionales expuestos a Internet.
–	Implementar políticas de seguridad alineadas con OWASP Top 10, OWASP API Security, NIST, CIS e ISO/IEC 27001.
–	Configurar reglas administradas, personalizadas, Rate Limiting, Anti-Bot y protección contra ataques web modernos.
–	Implementar y validar protección Anti-DDoS en capas 3, 4 y 7, minimizando afectaciones al tráfico legítimo.
–	Fortalecer la seguridad de APIs mediante descubrimiento, validación de esquemas, autenticación, control de abuso y protección de endpoints críticos.
–	Diseñar e implementar una arquitectura Zero Trust para accesos administrativos, aplicaciones internas, terceros y usuarios autorizados.
–	Integrar Cloudflare con el SOC/SIEM institucional para centralizar eventos, alertas, dashboards, correlación y respuesta ante incidentes.
–	Implementar monitoreo, observabilidad, DevSecOps, automatización, control de cambios e Infraestructura como Código cuando aplique.
–	Ejecutar pruebas de seguridad, hardening, validación, ajuste de falsos positivos y comprobación de protección contra bypass del WAF y acceso directo al origen.
–	Entregar documentación completa, evidencias, configuraciones, procedimientos de recuperación y transferencia de conocimiento, garantizando una solución operativa, verificable y administrable por la institución.
El proveedor deberá realizar inicialmente un levantamiento técnico y evaluación del estado actual de Cloudflare y de los activos protegidos, identificando configuraciones existentes, vulnerabilidades, riesgos, brechas de seguridad, servicios expuestos, reglas implementadas, excepciones existentes, dominios, subdominios, APIs, aplicaciones críticas y dependencias tecnológicas.
Como resultado deberá elaborar una línea base de seguridad (Security Baseline) y un plan de implementación priorizado según criticidad y riesgo.
Indicadores mínimos de cumplimiento
Al finalizar los servicios deberá alcanzarse como mínimo:
•	100 % de las aplicaciones definidas como críticas evaluadas.
•	100 % de las aplicaciones incluidas en el alcance con política WAF asignada.
•	100 % de las APIs críticas identificadas y documentadas.
•	100 % de las reglas implementadas documentadas.
•	100 % de las excepciones documentadas y justificadas.
•	100 % de los portales administrativos evaluados.
•	100 % de los controles críticos sometidos a pruebas.
•	100 % de los eventos de seguridad acordados integrados con el SOC/SIEM.
•	100 % de los entregables técnicos suministrados.
•	0 reglas críticas implementadas sin documentación.
•	0 excepciones permanentes sin justificación técnica.
•	0 hallazgos críticos derivados de la implementación pendientes de resolución al momento del cierre, salvo aquellos formalmente aceptados por la institución.
No se considerarán completados los servicios únicamente por la creación o activación de reglas.
La aceptación deberá estar condicionada a la demostración técnica de que:
•	Las aplicaciones definidas se encuentran correctamente protegidas por Cloudflare.
•	Las políticas implementadas funcionan según lo diseñado.
•	Las reglas son capaces de detectar y/o bloquear los ataques definidos.
•	No existen falsos positivos críticos conocidos sin resolver.
•	El tráfico legítimo de las aplicaciones no resulta afectado.
•	Las APIs críticas cuentan con controles específicos.
•	Las interfaces administrativas cuentan con protección reforzada.
•	Se ha validado la protección contra acceso directo al origen.
•	Los mecanismos Anti-Bot funcionan correctamente.
•	Los controles de Rate Limiting han sido probados.
•	Los eventos requeridos llegan correctamente al SIEM/SOC.
•	Las alertas funcionan.
•	Los dashboards muestran información útil para operación.
•	La configuración se encuentra documentada.
•	Existe procedimiento de rollback.
•	El código de automatización entregado puede reproducir las configuraciones implementadas, cuando aplique.
•	El personal técnico institucional puede administrar las configuraciones implementadas.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</si>
</sst>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sz val="10"/>
      <name val="Arial"/>
      <family val="2"/>
    </font>
    <font>
      <sz val="14"/>
      <color theme="1"/>
      <name val="Calibri"/>
      <family val="2"/>
      <scheme val="minor"/>
    </font>
    <font>
      <b/>
      <sz val="14"/>
      <color rgb="FF000000"/>
      <name val="INFOTEXT"/>
      <family val="1"/>
    </font>
    <font>
      <sz val="14"/>
      <name val="INFOTEXT"/>
      <family val="1"/>
    </font>
    <font>
      <b/>
      <sz val="16"/>
      <color theme="1"/>
      <name val="INFOTEXT"/>
      <family val="1"/>
    </font>
    <font>
      <b/>
      <sz val="18"/>
      <color theme="1"/>
      <name val="INFOTEXT"/>
      <family val="1"/>
    </font>
    <font>
      <sz val="18"/>
      <color theme="1"/>
      <name val="INFOTEXT"/>
      <family val="1"/>
    </font>
    <font>
      <b/>
      <sz val="18"/>
      <color theme="8" tint="-0.499984740745262"/>
      <name val="INFOTEXT"/>
      <family val="1"/>
    </font>
    <font>
      <b/>
      <sz val="18"/>
      <name val="INFOTEXT"/>
      <family val="1"/>
    </font>
    <font>
      <sz val="14"/>
      <color rgb="FF000000"/>
      <name val="INFOTEXT"/>
      <family val="1"/>
    </font>
    <font>
      <sz val="14"/>
      <color rgb="FFFF0000"/>
      <name val="INFOTEXT"/>
      <family val="1"/>
    </font>
    <font>
      <sz val="14"/>
      <color rgb="FF222222"/>
      <name val="INFOTEXT"/>
      <family val="1"/>
    </font>
  </fonts>
  <fills count="12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9" tint="0.79998168889431442"/>
        <bgColor rgb="FFD2F1DA"/>
      </patternFill>
    </fill>
    <fill>
      <patternFill patternType="solid">
        <fgColor theme="0"/>
        <bgColor rgb="FFB6D7A8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7" fillId="0" borderId="0"/>
  </cellStyleXfs>
  <cellXfs count="136">
    <xf numFmtId="0" fontId="0" fillId="0" borderId="0" xfId="0"/>
    <xf numFmtId="0" fontId="2" fillId="0" borderId="0" xfId="0" applyFont="1" applyAlignment="1">
      <alignment vertical="center" wrapText="1"/>
    </xf>
    <xf numFmtId="164" fontId="2" fillId="0" borderId="0" xfId="1" applyFont="1" applyAlignment="1">
      <alignment vertical="center" wrapText="1"/>
    </xf>
    <xf numFmtId="164" fontId="2" fillId="0" borderId="0" xfId="1" applyFont="1" applyFill="1" applyAlignment="1">
      <alignment vertical="center" wrapText="1"/>
    </xf>
    <xf numFmtId="166" fontId="2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8" fillId="0" borderId="0" xfId="0" applyFont="1" applyAlignment="1">
      <alignment vertical="top" wrapText="1"/>
    </xf>
    <xf numFmtId="0" fontId="6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 applyProtection="1">
      <alignment vertical="top" wrapText="1"/>
      <protection locked="0"/>
    </xf>
    <xf numFmtId="164" fontId="5" fillId="2" borderId="7" xfId="1" applyFont="1" applyFill="1" applyBorder="1" applyAlignment="1" applyProtection="1">
      <alignment horizontal="center" vertical="center" wrapText="1"/>
    </xf>
    <xf numFmtId="164" fontId="5" fillId="2" borderId="8" xfId="1" applyFont="1" applyFill="1" applyBorder="1" applyAlignment="1" applyProtection="1">
      <alignment horizontal="center" vertical="center" wrapText="1"/>
    </xf>
    <xf numFmtId="164" fontId="10" fillId="0" borderId="9" xfId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 vertical="center" wrapText="1"/>
    </xf>
    <xf numFmtId="164" fontId="10" fillId="0" borderId="23" xfId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vertical="top" wrapText="1"/>
    </xf>
    <xf numFmtId="164" fontId="13" fillId="0" borderId="0" xfId="1" applyFont="1" applyAlignment="1" applyProtection="1">
      <alignment vertical="center" wrapText="1"/>
    </xf>
    <xf numFmtId="0" fontId="12" fillId="0" borderId="0" xfId="0" applyFont="1" applyAlignment="1">
      <alignment vertical="center" wrapText="1"/>
    </xf>
    <xf numFmtId="164" fontId="13" fillId="0" borderId="0" xfId="1" applyFont="1" applyFill="1" applyAlignment="1" applyProtection="1">
      <alignment horizontal="center" vertical="center" wrapText="1"/>
    </xf>
    <xf numFmtId="164" fontId="13" fillId="0" borderId="0" xfId="1" applyFont="1" applyFill="1" applyAlignment="1" applyProtection="1">
      <alignment horizontal="right" vertical="center" wrapText="1"/>
    </xf>
    <xf numFmtId="164" fontId="13" fillId="5" borderId="1" xfId="1" applyFont="1" applyFill="1" applyBorder="1" applyAlignment="1" applyProtection="1">
      <alignment vertical="center" wrapText="1"/>
      <protection locked="0"/>
    </xf>
    <xf numFmtId="164" fontId="13" fillId="0" borderId="0" xfId="1" applyFont="1" applyAlignment="1" applyProtection="1">
      <alignment horizontal="right" vertical="center" wrapText="1"/>
    </xf>
    <xf numFmtId="0" fontId="1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Alignment="1">
      <alignment horizontal="center" vertical="top" wrapText="1"/>
    </xf>
    <xf numFmtId="0" fontId="6" fillId="7" borderId="13" xfId="0" applyFont="1" applyFill="1" applyBorder="1" applyAlignment="1">
      <alignment horizontal="left" vertical="top" wrapText="1"/>
    </xf>
    <xf numFmtId="0" fontId="16" fillId="7" borderId="20" xfId="0" applyFont="1" applyFill="1" applyBorder="1" applyAlignment="1">
      <alignment horizontal="center" vertical="center"/>
    </xf>
    <xf numFmtId="0" fontId="16" fillId="7" borderId="10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left" vertical="top" wrapText="1"/>
    </xf>
    <xf numFmtId="0" fontId="6" fillId="7" borderId="19" xfId="0" applyFont="1" applyFill="1" applyBorder="1" applyAlignment="1">
      <alignment horizontal="left" vertical="top" wrapText="1"/>
    </xf>
    <xf numFmtId="0" fontId="16" fillId="7" borderId="21" xfId="0" applyFont="1" applyFill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 applyProtection="1">
      <alignment vertical="center" wrapText="1"/>
      <protection locked="0"/>
    </xf>
    <xf numFmtId="3" fontId="8" fillId="0" borderId="0" xfId="0" applyNumberFormat="1" applyFont="1" applyAlignment="1" applyProtection="1">
      <alignment vertical="center" wrapText="1"/>
      <protection locked="0"/>
    </xf>
    <xf numFmtId="0" fontId="6" fillId="0" borderId="0" xfId="0" applyFont="1" applyAlignment="1">
      <alignment horizontal="justify" vertical="center" wrapText="1"/>
    </xf>
    <xf numFmtId="3" fontId="8" fillId="0" borderId="0" xfId="0" applyNumberFormat="1" applyFont="1" applyAlignment="1">
      <alignment vertical="center" wrapText="1"/>
    </xf>
    <xf numFmtId="0" fontId="6" fillId="0" borderId="0" xfId="0" applyFont="1" applyAlignment="1" applyProtection="1">
      <alignment vertical="center" wrapText="1"/>
      <protection locked="0"/>
    </xf>
    <xf numFmtId="0" fontId="8" fillId="0" borderId="0" xfId="0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horizontal="right" vertical="center" wrapText="1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6" fillId="7" borderId="9" xfId="0" applyFont="1" applyFill="1" applyBorder="1" applyAlignment="1">
      <alignment horizontal="left" vertical="center" wrapText="1"/>
    </xf>
    <xf numFmtId="0" fontId="18" fillId="11" borderId="9" xfId="0" applyFont="1" applyFill="1" applyBorder="1" applyAlignment="1">
      <alignment vertical="center"/>
    </xf>
    <xf numFmtId="0" fontId="6" fillId="3" borderId="9" xfId="0" applyFont="1" applyFill="1" applyBorder="1" applyAlignment="1">
      <alignment vertical="center"/>
    </xf>
    <xf numFmtId="0" fontId="6" fillId="6" borderId="24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164" fontId="10" fillId="0" borderId="25" xfId="1" applyFont="1" applyFill="1" applyBorder="1" applyAlignment="1" applyProtection="1">
      <alignment horizontal="center" vertical="center" wrapText="1"/>
      <protection locked="0"/>
    </xf>
    <xf numFmtId="164" fontId="10" fillId="0" borderId="27" xfId="1" applyFont="1" applyFill="1" applyBorder="1" applyAlignment="1" applyProtection="1">
      <alignment horizontal="center" vertical="center" wrapText="1"/>
      <protection locked="0"/>
    </xf>
    <xf numFmtId="0" fontId="6" fillId="6" borderId="9" xfId="0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left" vertical="center" wrapText="1"/>
    </xf>
    <xf numFmtId="164" fontId="10" fillId="0" borderId="33" xfId="1" applyFont="1" applyFill="1" applyBorder="1" applyAlignment="1" applyProtection="1">
      <alignment horizontal="center" vertical="center" wrapText="1"/>
      <protection locked="0"/>
    </xf>
    <xf numFmtId="164" fontId="10" fillId="0" borderId="35" xfId="1" applyFont="1" applyFill="1" applyBorder="1" applyAlignment="1" applyProtection="1">
      <alignment horizontal="center" vertical="center" wrapText="1"/>
      <protection locked="0"/>
    </xf>
    <xf numFmtId="164" fontId="10" fillId="0" borderId="28" xfId="1" applyFont="1" applyFill="1" applyBorder="1" applyAlignment="1" applyProtection="1">
      <alignment horizontal="center" vertical="center" wrapText="1"/>
      <protection locked="0"/>
    </xf>
    <xf numFmtId="0" fontId="16" fillId="7" borderId="22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2" fontId="6" fillId="3" borderId="25" xfId="0" applyNumberFormat="1" applyFont="1" applyFill="1" applyBorder="1" applyAlignment="1">
      <alignment horizontal="center" vertical="center" wrapText="1"/>
    </xf>
    <xf numFmtId="2" fontId="6" fillId="3" borderId="9" xfId="0" applyNumberFormat="1" applyFont="1" applyFill="1" applyBorder="1" applyAlignment="1">
      <alignment horizontal="center" vertical="center" wrapText="1"/>
    </xf>
    <xf numFmtId="0" fontId="16" fillId="3" borderId="27" xfId="0" applyFont="1" applyFill="1" applyBorder="1" applyAlignment="1">
      <alignment horizontal="center" vertical="center"/>
    </xf>
    <xf numFmtId="0" fontId="16" fillId="3" borderId="27" xfId="0" applyFont="1" applyFill="1" applyBorder="1" applyAlignment="1">
      <alignment vertical="center"/>
    </xf>
    <xf numFmtId="2" fontId="6" fillId="3" borderId="27" xfId="0" applyNumberFormat="1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left" vertical="top" wrapText="1"/>
    </xf>
    <xf numFmtId="43" fontId="6" fillId="3" borderId="20" xfId="0" applyNumberFormat="1" applyFont="1" applyFill="1" applyBorder="1" applyAlignment="1">
      <alignment horizontal="left" vertical="center" wrapText="1"/>
    </xf>
    <xf numFmtId="43" fontId="6" fillId="3" borderId="10" xfId="0" applyNumberFormat="1" applyFont="1" applyFill="1" applyBorder="1" applyAlignment="1">
      <alignment horizontal="left" vertical="center" wrapText="1"/>
    </xf>
    <xf numFmtId="43" fontId="6" fillId="3" borderId="21" xfId="0" applyNumberFormat="1" applyFont="1" applyFill="1" applyBorder="1" applyAlignment="1">
      <alignment horizontal="left" vertical="center" wrapText="1"/>
    </xf>
    <xf numFmtId="43" fontId="6" fillId="3" borderId="34" xfId="0" applyNumberFormat="1" applyFont="1" applyFill="1" applyBorder="1" applyAlignment="1">
      <alignment horizontal="left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164" fontId="5" fillId="2" borderId="36" xfId="1" applyFont="1" applyFill="1" applyBorder="1" applyAlignment="1" applyProtection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top" wrapText="1"/>
    </xf>
    <xf numFmtId="166" fontId="5" fillId="2" borderId="39" xfId="1" applyNumberFormat="1" applyFont="1" applyFill="1" applyBorder="1" applyAlignment="1" applyProtection="1">
      <alignment vertical="center" wrapText="1"/>
    </xf>
    <xf numFmtId="0" fontId="6" fillId="3" borderId="16" xfId="0" applyFont="1" applyFill="1" applyBorder="1" applyAlignment="1">
      <alignment vertical="top" wrapText="1"/>
    </xf>
    <xf numFmtId="0" fontId="11" fillId="4" borderId="2" xfId="0" applyFont="1" applyFill="1" applyBorder="1" applyAlignment="1">
      <alignment horizontal="right" vertical="center" wrapText="1"/>
    </xf>
    <xf numFmtId="0" fontId="11" fillId="4" borderId="3" xfId="0" applyFont="1" applyFill="1" applyBorder="1" applyAlignment="1">
      <alignment horizontal="right" vertical="center" wrapText="1"/>
    </xf>
    <xf numFmtId="0" fontId="11" fillId="10" borderId="11" xfId="0" applyFont="1" applyFill="1" applyBorder="1" applyAlignment="1">
      <alignment horizontal="center" vertical="center" textRotation="90" wrapText="1"/>
    </xf>
    <xf numFmtId="0" fontId="11" fillId="10" borderId="14" xfId="0" applyFont="1" applyFill="1" applyBorder="1" applyAlignment="1">
      <alignment horizontal="center" vertical="center" textRotation="90" wrapText="1"/>
    </xf>
    <xf numFmtId="0" fontId="11" fillId="10" borderId="17" xfId="0" applyFont="1" applyFill="1" applyBorder="1" applyAlignment="1">
      <alignment horizontal="center" vertical="center" textRotation="90" wrapText="1"/>
    </xf>
    <xf numFmtId="0" fontId="11" fillId="9" borderId="6" xfId="0" applyFont="1" applyFill="1" applyBorder="1" applyAlignment="1">
      <alignment horizontal="center" vertical="center" wrapText="1"/>
    </xf>
    <xf numFmtId="0" fontId="11" fillId="9" borderId="0" xfId="0" applyFont="1" applyFill="1" applyAlignment="1">
      <alignment horizontal="center" vertical="center" wrapText="1"/>
    </xf>
    <xf numFmtId="0" fontId="11" fillId="9" borderId="29" xfId="0" applyFont="1" applyFill="1" applyBorder="1" applyAlignment="1">
      <alignment horizontal="center" vertical="center" wrapText="1"/>
    </xf>
    <xf numFmtId="168" fontId="5" fillId="5" borderId="3" xfId="2" applyNumberFormat="1" applyFont="1" applyFill="1" applyBorder="1" applyAlignment="1" applyProtection="1">
      <alignment horizontal="center" vertical="center" wrapText="1"/>
      <protection locked="0"/>
    </xf>
    <xf numFmtId="168" fontId="5" fillId="5" borderId="5" xfId="2" applyNumberFormat="1" applyFont="1" applyFill="1" applyBorder="1" applyAlignment="1" applyProtection="1">
      <alignment horizontal="center" vertical="center" wrapText="1"/>
      <protection locked="0"/>
    </xf>
    <xf numFmtId="0" fontId="11" fillId="10" borderId="30" xfId="0" applyFont="1" applyFill="1" applyBorder="1" applyAlignment="1">
      <alignment horizontal="center" vertical="center" textRotation="90" wrapText="1"/>
    </xf>
    <xf numFmtId="0" fontId="11" fillId="10" borderId="31" xfId="0" applyFont="1" applyFill="1" applyBorder="1" applyAlignment="1">
      <alignment horizontal="center" vertical="center" textRotation="90" wrapText="1"/>
    </xf>
    <xf numFmtId="0" fontId="11" fillId="10" borderId="32" xfId="0" applyFont="1" applyFill="1" applyBorder="1" applyAlignment="1">
      <alignment horizontal="center" vertical="center" textRotation="90" wrapText="1"/>
    </xf>
    <xf numFmtId="168" fontId="5" fillId="5" borderId="2" xfId="2" applyNumberFormat="1" applyFont="1" applyFill="1" applyBorder="1" applyAlignment="1" applyProtection="1">
      <alignment horizontal="center" vertical="center" wrapText="1"/>
      <protection locked="0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8" borderId="11" xfId="0" applyFont="1" applyFill="1" applyBorder="1" applyAlignment="1">
      <alignment horizontal="center" vertical="center" textRotation="90" wrapText="1"/>
    </xf>
    <xf numFmtId="0" fontId="11" fillId="8" borderId="17" xfId="0" applyFont="1" applyFill="1" applyBorder="1" applyAlignment="1">
      <alignment horizontal="center" vertical="center" textRotation="90" wrapText="1"/>
    </xf>
    <xf numFmtId="0" fontId="11" fillId="8" borderId="2" xfId="0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center" vertical="center" wrapText="1"/>
    </xf>
    <xf numFmtId="168" fontId="5" fillId="8" borderId="3" xfId="2" applyNumberFormat="1" applyFont="1" applyFill="1" applyBorder="1" applyAlignment="1" applyProtection="1">
      <alignment horizontal="center" vertical="center" wrapText="1"/>
      <protection locked="0"/>
    </xf>
    <xf numFmtId="168" fontId="5" fillId="8" borderId="5" xfId="2" applyNumberFormat="1" applyFont="1" applyFill="1" applyBorder="1" applyAlignment="1" applyProtection="1">
      <alignment horizontal="center" vertical="center" wrapText="1"/>
      <protection locked="0"/>
    </xf>
    <xf numFmtId="168" fontId="5" fillId="4" borderId="3" xfId="2" applyNumberFormat="1" applyFont="1" applyFill="1" applyBorder="1" applyAlignment="1" applyProtection="1">
      <alignment horizontal="center" vertical="center" wrapText="1"/>
      <protection locked="0"/>
    </xf>
    <xf numFmtId="168" fontId="5" fillId="4" borderId="5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164" fontId="13" fillId="0" borderId="0" xfId="1" applyFont="1" applyFill="1" applyAlignment="1" applyProtection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3" fillId="5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vertical="top" wrapText="1"/>
    </xf>
    <xf numFmtId="166" fontId="2" fillId="0" borderId="0" xfId="1" applyNumberFormat="1" applyFont="1" applyAlignment="1">
      <alignment vertical="center" wrapText="1"/>
    </xf>
    <xf numFmtId="164" fontId="2" fillId="0" borderId="0" xfId="1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wrapText="1"/>
      <protection locked="0"/>
    </xf>
    <xf numFmtId="167" fontId="17" fillId="0" borderId="0" xfId="0" applyNumberFormat="1" applyFont="1" applyAlignment="1" applyProtection="1">
      <alignment horizontal="center" vertical="center" wrapText="1"/>
      <protection locked="0"/>
    </xf>
    <xf numFmtId="0" fontId="6" fillId="5" borderId="0" xfId="0" applyFont="1" applyFill="1" applyAlignment="1" applyProtection="1">
      <alignment horizontal="center" vertical="center" wrapText="1"/>
      <protection locked="0"/>
    </xf>
    <xf numFmtId="0" fontId="6" fillId="0" borderId="4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64" fontId="6" fillId="0" borderId="0" xfId="1" applyFont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6" fontId="6" fillId="0" borderId="0" xfId="1" applyNumberFormat="1" applyFont="1" applyAlignment="1">
      <alignment vertical="center" wrapText="1"/>
    </xf>
    <xf numFmtId="0" fontId="6" fillId="0" borderId="0" xfId="0" applyFont="1" applyAlignment="1">
      <alignment vertical="center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21167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899583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100" b="1" i="0" u="none" strike="noStrike" baseline="0">
              <a:solidFill>
                <a:srgbClr val="C00000"/>
              </a:solidFill>
              <a:latin typeface="Arial"/>
              <a:cs typeface="Arial"/>
            </a:rPr>
            <a:t>SNCC.F.033</a:t>
          </a:r>
        </a:p>
      </xdr:txBody>
    </xdr:sp>
    <xdr:clientData/>
  </xdr:twoCellAnchor>
  <xdr:twoCellAnchor editAs="oneCell">
    <xdr:from>
      <xdr:col>2</xdr:col>
      <xdr:colOff>6511397</xdr:colOff>
      <xdr:row>0</xdr:row>
      <xdr:rowOff>0</xdr:rowOff>
    </xdr:from>
    <xdr:to>
      <xdr:col>2</xdr:col>
      <xdr:colOff>7780338</xdr:colOff>
      <xdr:row>2</xdr:row>
      <xdr:rowOff>267873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9210" y="0"/>
          <a:ext cx="1268941" cy="8711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7"/>
  <sheetViews>
    <sheetView tabSelected="1" view="pageBreakPreview" zoomScale="70" zoomScaleNormal="70" zoomScaleSheetLayoutView="70" workbookViewId="0">
      <selection activeCell="G4" sqref="G4"/>
    </sheetView>
  </sheetViews>
  <sheetFormatPr baseColWidth="10" defaultColWidth="11.42578125" defaultRowHeight="18.75" x14ac:dyDescent="0.25"/>
  <cols>
    <col min="1" max="1" width="12.140625" style="1" customWidth="1"/>
    <col min="2" max="2" width="11.140625" style="1" customWidth="1"/>
    <col min="3" max="3" width="126.5703125" style="14" customWidth="1"/>
    <col min="4" max="4" width="13.28515625" style="4" bestFit="1" customWidth="1"/>
    <col min="5" max="5" width="20.28515625" style="1" customWidth="1"/>
    <col min="6" max="6" width="18.140625" style="2" customWidth="1"/>
    <col min="7" max="7" width="17.28515625" style="2" customWidth="1"/>
    <col min="8" max="8" width="16.42578125" style="2" bestFit="1" customWidth="1"/>
    <col min="9" max="9" width="23.140625" style="2" customWidth="1"/>
    <col min="10" max="16384" width="11.42578125" style="1"/>
  </cols>
  <sheetData>
    <row r="1" spans="1:10" ht="24" x14ac:dyDescent="0.25">
      <c r="A1" s="24"/>
      <c r="B1" s="24"/>
      <c r="C1" s="25"/>
      <c r="D1" s="24"/>
      <c r="E1" s="24"/>
      <c r="F1" s="26"/>
      <c r="G1" s="26"/>
      <c r="H1" s="26"/>
      <c r="I1" s="26"/>
    </row>
    <row r="2" spans="1:10" ht="24" x14ac:dyDescent="0.25">
      <c r="A2" s="24"/>
      <c r="B2" s="24"/>
      <c r="C2" s="25"/>
      <c r="D2" s="24"/>
      <c r="E2" s="24"/>
      <c r="F2" s="26"/>
      <c r="G2" s="26"/>
      <c r="H2" s="26"/>
      <c r="I2" s="26"/>
    </row>
    <row r="3" spans="1:10" ht="24" x14ac:dyDescent="0.25">
      <c r="A3" s="27"/>
      <c r="B3" s="24"/>
      <c r="C3" s="25"/>
      <c r="D3" s="24"/>
      <c r="E3" s="24"/>
      <c r="F3" s="26"/>
      <c r="G3" s="114"/>
      <c r="H3" s="114"/>
      <c r="I3" s="114"/>
    </row>
    <row r="4" spans="1:10" ht="24" x14ac:dyDescent="0.25">
      <c r="A4" s="27"/>
      <c r="B4" s="24"/>
      <c r="C4" s="25"/>
      <c r="D4" s="24"/>
      <c r="E4" s="24"/>
      <c r="F4" s="26"/>
      <c r="G4" s="28"/>
      <c r="H4" s="28"/>
      <c r="I4" s="28"/>
    </row>
    <row r="5" spans="1:10" ht="24" x14ac:dyDescent="0.25">
      <c r="A5" s="115" t="s">
        <v>13</v>
      </c>
      <c r="B5" s="115"/>
      <c r="C5" s="115"/>
      <c r="D5" s="115"/>
      <c r="E5" s="115"/>
      <c r="F5" s="115"/>
      <c r="G5" s="115"/>
      <c r="H5" s="115"/>
      <c r="I5" s="115"/>
    </row>
    <row r="6" spans="1:10" ht="24" x14ac:dyDescent="0.25">
      <c r="A6" s="24"/>
      <c r="B6" s="24"/>
      <c r="C6" s="25"/>
      <c r="D6" s="24"/>
      <c r="E6" s="24"/>
      <c r="F6" s="26"/>
      <c r="G6" s="26"/>
      <c r="H6" s="26"/>
      <c r="I6" s="26"/>
    </row>
    <row r="7" spans="1:10" ht="24" x14ac:dyDescent="0.25">
      <c r="A7" s="24"/>
      <c r="B7" s="24"/>
      <c r="C7" s="116" t="s">
        <v>29</v>
      </c>
      <c r="D7" s="116"/>
      <c r="E7" s="116"/>
      <c r="F7" s="116"/>
      <c r="G7" s="116"/>
      <c r="H7" s="26"/>
      <c r="I7" s="26"/>
    </row>
    <row r="8" spans="1:10" ht="24" x14ac:dyDescent="0.25">
      <c r="A8" s="24"/>
      <c r="B8" s="24"/>
      <c r="C8" s="116"/>
      <c r="D8" s="116"/>
      <c r="E8" s="116"/>
      <c r="F8" s="116"/>
      <c r="G8" s="116"/>
      <c r="H8" s="29" t="s">
        <v>9</v>
      </c>
      <c r="I8" s="30"/>
      <c r="J8" s="3"/>
    </row>
    <row r="9" spans="1:10" ht="29.25" customHeight="1" x14ac:dyDescent="0.25">
      <c r="A9" s="113" t="s">
        <v>0</v>
      </c>
      <c r="B9" s="113"/>
      <c r="C9" s="117"/>
      <c r="D9" s="117"/>
      <c r="E9" s="117"/>
      <c r="F9" s="117"/>
      <c r="G9" s="117"/>
      <c r="H9" s="31" t="s">
        <v>1</v>
      </c>
      <c r="I9" s="32"/>
      <c r="J9" s="2"/>
    </row>
    <row r="10" spans="1:10" s="6" customFormat="1" ht="24" x14ac:dyDescent="0.25">
      <c r="A10" s="112"/>
      <c r="B10" s="112"/>
      <c r="C10" s="33"/>
      <c r="D10" s="113"/>
      <c r="E10" s="113"/>
      <c r="F10" s="113"/>
      <c r="G10" s="113"/>
      <c r="H10" s="113"/>
      <c r="I10" s="113"/>
    </row>
    <row r="11" spans="1:10" s="6" customFormat="1" ht="59.25" customHeight="1" x14ac:dyDescent="0.25">
      <c r="A11" s="112" t="s">
        <v>2</v>
      </c>
      <c r="B11" s="112"/>
      <c r="C11" s="22" t="s">
        <v>30</v>
      </c>
      <c r="D11" s="113" t="s">
        <v>31</v>
      </c>
      <c r="E11" s="113"/>
      <c r="F11" s="113"/>
      <c r="G11" s="113"/>
      <c r="H11" s="113"/>
      <c r="I11" s="113"/>
    </row>
    <row r="12" spans="1:10" s="6" customFormat="1" ht="19.5" thickBot="1" x14ac:dyDescent="0.3">
      <c r="A12" s="7"/>
      <c r="B12" s="7"/>
      <c r="C12" s="15"/>
      <c r="D12" s="8"/>
      <c r="E12" s="13"/>
      <c r="F12" s="8"/>
      <c r="G12" s="8"/>
      <c r="H12" s="8"/>
      <c r="I12" s="8"/>
    </row>
    <row r="13" spans="1:10" ht="57" thickBot="1" x14ac:dyDescent="0.3">
      <c r="A13" s="81" t="s">
        <v>3</v>
      </c>
      <c r="B13" s="82" t="s">
        <v>4</v>
      </c>
      <c r="C13" s="83" t="s">
        <v>11</v>
      </c>
      <c r="D13" s="82" t="s">
        <v>10</v>
      </c>
      <c r="E13" s="84" t="s">
        <v>28</v>
      </c>
      <c r="F13" s="80" t="s">
        <v>17</v>
      </c>
      <c r="G13" s="19" t="s">
        <v>16</v>
      </c>
      <c r="H13" s="19" t="s">
        <v>14</v>
      </c>
      <c r="I13" s="20" t="s">
        <v>5</v>
      </c>
    </row>
    <row r="14" spans="1:10" ht="394.5" customHeight="1" x14ac:dyDescent="0.25">
      <c r="A14" s="88" t="s">
        <v>32</v>
      </c>
      <c r="B14" s="53">
        <v>1</v>
      </c>
      <c r="C14" s="34" t="s">
        <v>50</v>
      </c>
      <c r="D14" s="66" t="s">
        <v>12</v>
      </c>
      <c r="E14" s="35">
        <v>1</v>
      </c>
      <c r="F14" s="62"/>
      <c r="G14" s="56">
        <f t="shared" ref="G14:G34" si="0">F14*0.18</f>
        <v>0</v>
      </c>
      <c r="H14" s="56">
        <f>F14+G14</f>
        <v>0</v>
      </c>
      <c r="I14" s="74">
        <f>H14*E14</f>
        <v>0</v>
      </c>
    </row>
    <row r="15" spans="1:10" ht="42" customHeight="1" x14ac:dyDescent="0.25">
      <c r="A15" s="89"/>
      <c r="B15" s="54">
        <v>2</v>
      </c>
      <c r="C15" s="85" t="s">
        <v>49</v>
      </c>
      <c r="D15" s="67" t="s">
        <v>12</v>
      </c>
      <c r="E15" s="36">
        <v>96</v>
      </c>
      <c r="F15" s="23"/>
      <c r="G15" s="21">
        <f t="shared" si="0"/>
        <v>0</v>
      </c>
      <c r="H15" s="21">
        <f t="shared" ref="H15:H34" si="1">F15+G15</f>
        <v>0</v>
      </c>
      <c r="I15" s="75">
        <f t="shared" ref="I15:I34" si="2">H15*E15</f>
        <v>0</v>
      </c>
    </row>
    <row r="16" spans="1:10" ht="214.5" customHeight="1" x14ac:dyDescent="0.25">
      <c r="A16" s="89"/>
      <c r="B16" s="54">
        <v>3</v>
      </c>
      <c r="C16" s="37" t="s">
        <v>34</v>
      </c>
      <c r="D16" s="67" t="s">
        <v>12</v>
      </c>
      <c r="E16" s="36">
        <v>1</v>
      </c>
      <c r="F16" s="23"/>
      <c r="G16" s="21">
        <f t="shared" si="0"/>
        <v>0</v>
      </c>
      <c r="H16" s="21">
        <f t="shared" si="1"/>
        <v>0</v>
      </c>
      <c r="I16" s="75">
        <f t="shared" si="2"/>
        <v>0</v>
      </c>
    </row>
    <row r="17" spans="1:9" ht="409.5" customHeight="1" x14ac:dyDescent="0.25">
      <c r="A17" s="89"/>
      <c r="B17" s="54">
        <v>4</v>
      </c>
      <c r="C17" s="37" t="s">
        <v>51</v>
      </c>
      <c r="D17" s="67" t="s">
        <v>12</v>
      </c>
      <c r="E17" s="36">
        <v>1</v>
      </c>
      <c r="F17" s="23"/>
      <c r="G17" s="21">
        <f t="shared" si="0"/>
        <v>0</v>
      </c>
      <c r="H17" s="21">
        <f t="shared" si="1"/>
        <v>0</v>
      </c>
      <c r="I17" s="75">
        <f t="shared" si="2"/>
        <v>0</v>
      </c>
    </row>
    <row r="18" spans="1:9" ht="106.5" customHeight="1" x14ac:dyDescent="0.25">
      <c r="A18" s="89"/>
      <c r="B18" s="54">
        <v>5</v>
      </c>
      <c r="C18" s="37" t="s">
        <v>35</v>
      </c>
      <c r="D18" s="67" t="s">
        <v>12</v>
      </c>
      <c r="E18" s="36">
        <v>1</v>
      </c>
      <c r="F18" s="23"/>
      <c r="G18" s="21">
        <f t="shared" si="0"/>
        <v>0</v>
      </c>
      <c r="H18" s="21">
        <f t="shared" si="1"/>
        <v>0</v>
      </c>
      <c r="I18" s="75">
        <f t="shared" si="2"/>
        <v>0</v>
      </c>
    </row>
    <row r="19" spans="1:9" ht="55.5" customHeight="1" x14ac:dyDescent="0.25">
      <c r="A19" s="89"/>
      <c r="B19" s="54">
        <v>6</v>
      </c>
      <c r="C19" s="37" t="s">
        <v>36</v>
      </c>
      <c r="D19" s="67" t="s">
        <v>12</v>
      </c>
      <c r="E19" s="36">
        <v>3</v>
      </c>
      <c r="F19" s="23"/>
      <c r="G19" s="21">
        <f t="shared" si="0"/>
        <v>0</v>
      </c>
      <c r="H19" s="21">
        <f t="shared" si="1"/>
        <v>0</v>
      </c>
      <c r="I19" s="75">
        <f t="shared" si="2"/>
        <v>0</v>
      </c>
    </row>
    <row r="20" spans="1:9" ht="214.5" customHeight="1" x14ac:dyDescent="0.25">
      <c r="A20" s="89"/>
      <c r="B20" s="54">
        <v>7</v>
      </c>
      <c r="C20" s="37" t="s">
        <v>37</v>
      </c>
      <c r="D20" s="67" t="s">
        <v>12</v>
      </c>
      <c r="E20" s="36">
        <v>1</v>
      </c>
      <c r="F20" s="23"/>
      <c r="G20" s="21">
        <f t="shared" si="0"/>
        <v>0</v>
      </c>
      <c r="H20" s="21">
        <f t="shared" si="1"/>
        <v>0</v>
      </c>
      <c r="I20" s="75">
        <f t="shared" si="2"/>
        <v>0</v>
      </c>
    </row>
    <row r="21" spans="1:9" ht="40.5" customHeight="1" x14ac:dyDescent="0.25">
      <c r="A21" s="89"/>
      <c r="B21" s="54">
        <v>8</v>
      </c>
      <c r="C21" s="37" t="s">
        <v>38</v>
      </c>
      <c r="D21" s="67" t="s">
        <v>12</v>
      </c>
      <c r="E21" s="36">
        <v>1</v>
      </c>
      <c r="F21" s="23"/>
      <c r="G21" s="21">
        <f t="shared" si="0"/>
        <v>0</v>
      </c>
      <c r="H21" s="21">
        <f t="shared" si="1"/>
        <v>0</v>
      </c>
      <c r="I21" s="75">
        <f t="shared" si="2"/>
        <v>0</v>
      </c>
    </row>
    <row r="22" spans="1:9" ht="48.75" customHeight="1" x14ac:dyDescent="0.25">
      <c r="A22" s="89"/>
      <c r="B22" s="54">
        <v>9</v>
      </c>
      <c r="C22" s="37" t="s">
        <v>39</v>
      </c>
      <c r="D22" s="67" t="s">
        <v>12</v>
      </c>
      <c r="E22" s="36">
        <v>1</v>
      </c>
      <c r="F22" s="23"/>
      <c r="G22" s="21">
        <f t="shared" si="0"/>
        <v>0</v>
      </c>
      <c r="H22" s="21">
        <f t="shared" si="1"/>
        <v>0</v>
      </c>
      <c r="I22" s="75">
        <f t="shared" si="2"/>
        <v>0</v>
      </c>
    </row>
    <row r="23" spans="1:9" ht="244.5" customHeight="1" thickBot="1" x14ac:dyDescent="0.3">
      <c r="A23" s="90"/>
      <c r="B23" s="55">
        <v>10</v>
      </c>
      <c r="C23" s="38" t="s">
        <v>40</v>
      </c>
      <c r="D23" s="70" t="s">
        <v>12</v>
      </c>
      <c r="E23" s="39">
        <v>1</v>
      </c>
      <c r="F23" s="63"/>
      <c r="G23" s="57">
        <f t="shared" si="0"/>
        <v>0</v>
      </c>
      <c r="H23" s="57">
        <f t="shared" si="1"/>
        <v>0</v>
      </c>
      <c r="I23" s="76">
        <f t="shared" si="2"/>
        <v>0</v>
      </c>
    </row>
    <row r="24" spans="1:9" ht="36" customHeight="1" thickBot="1" x14ac:dyDescent="0.3">
      <c r="A24" s="91" t="s">
        <v>32</v>
      </c>
      <c r="B24" s="92"/>
      <c r="C24" s="92"/>
      <c r="D24" s="92"/>
      <c r="E24" s="93"/>
      <c r="F24" s="94">
        <f>I14+I15+I16+I17+I18+I19+I20+I21+I22+I23</f>
        <v>0</v>
      </c>
      <c r="G24" s="94"/>
      <c r="H24" s="94"/>
      <c r="I24" s="95"/>
    </row>
    <row r="25" spans="1:9" ht="409.5" customHeight="1" x14ac:dyDescent="0.25">
      <c r="A25" s="103" t="s">
        <v>33</v>
      </c>
      <c r="B25" s="52">
        <v>1</v>
      </c>
      <c r="C25" s="34" t="s">
        <v>52</v>
      </c>
      <c r="D25" s="66" t="s">
        <v>12</v>
      </c>
      <c r="E25" s="78">
        <v>1</v>
      </c>
      <c r="F25" s="62"/>
      <c r="G25" s="56">
        <f t="shared" si="0"/>
        <v>0</v>
      </c>
      <c r="H25" s="56">
        <f t="shared" si="1"/>
        <v>0</v>
      </c>
      <c r="I25" s="74">
        <f t="shared" si="2"/>
        <v>0</v>
      </c>
    </row>
    <row r="26" spans="1:9" ht="409.5" customHeight="1" thickBot="1" x14ac:dyDescent="0.3">
      <c r="A26" s="104"/>
      <c r="B26" s="72">
        <v>2</v>
      </c>
      <c r="C26" s="73" t="s">
        <v>53</v>
      </c>
      <c r="D26" s="70" t="s">
        <v>12</v>
      </c>
      <c r="E26" s="79">
        <v>1</v>
      </c>
      <c r="F26" s="63"/>
      <c r="G26" s="61">
        <f t="shared" si="0"/>
        <v>0</v>
      </c>
      <c r="H26" s="61">
        <f t="shared" si="1"/>
        <v>0</v>
      </c>
      <c r="I26" s="77">
        <f t="shared" si="2"/>
        <v>0</v>
      </c>
    </row>
    <row r="27" spans="1:9" ht="45.75" customHeight="1" thickBot="1" x14ac:dyDescent="0.3">
      <c r="A27" s="105" t="s">
        <v>33</v>
      </c>
      <c r="B27" s="106"/>
      <c r="C27" s="106"/>
      <c r="D27" s="106"/>
      <c r="E27" s="107"/>
      <c r="F27" s="108">
        <f>I25+I26</f>
        <v>0</v>
      </c>
      <c r="G27" s="108"/>
      <c r="H27" s="108"/>
      <c r="I27" s="109"/>
    </row>
    <row r="28" spans="1:9" ht="66" customHeight="1" x14ac:dyDescent="0.25">
      <c r="A28" s="96" t="s">
        <v>41</v>
      </c>
      <c r="B28" s="59">
        <v>1</v>
      </c>
      <c r="C28" s="60" t="s">
        <v>42</v>
      </c>
      <c r="D28" s="66" t="s">
        <v>12</v>
      </c>
      <c r="E28" s="64">
        <v>24</v>
      </c>
      <c r="F28" s="56"/>
      <c r="G28" s="56">
        <f t="shared" si="0"/>
        <v>0</v>
      </c>
      <c r="H28" s="56">
        <f t="shared" si="1"/>
        <v>0</v>
      </c>
      <c r="I28" s="74">
        <f t="shared" si="2"/>
        <v>0</v>
      </c>
    </row>
    <row r="29" spans="1:9" ht="66.75" customHeight="1" x14ac:dyDescent="0.25">
      <c r="A29" s="97"/>
      <c r="B29" s="58">
        <v>2</v>
      </c>
      <c r="C29" s="49" t="s">
        <v>43</v>
      </c>
      <c r="D29" s="67" t="s">
        <v>12</v>
      </c>
      <c r="E29" s="65">
        <v>10</v>
      </c>
      <c r="F29" s="21"/>
      <c r="G29" s="21">
        <f t="shared" si="0"/>
        <v>0</v>
      </c>
      <c r="H29" s="21">
        <f t="shared" si="1"/>
        <v>0</v>
      </c>
      <c r="I29" s="75">
        <f t="shared" si="2"/>
        <v>0</v>
      </c>
    </row>
    <row r="30" spans="1:9" ht="48.75" customHeight="1" x14ac:dyDescent="0.25">
      <c r="A30" s="97"/>
      <c r="B30" s="58">
        <v>3</v>
      </c>
      <c r="C30" s="49" t="s">
        <v>44</v>
      </c>
      <c r="D30" s="67" t="s">
        <v>12</v>
      </c>
      <c r="E30" s="65">
        <v>20</v>
      </c>
      <c r="F30" s="21"/>
      <c r="G30" s="21">
        <f t="shared" si="0"/>
        <v>0</v>
      </c>
      <c r="H30" s="21">
        <f t="shared" si="1"/>
        <v>0</v>
      </c>
      <c r="I30" s="75">
        <f t="shared" si="2"/>
        <v>0</v>
      </c>
    </row>
    <row r="31" spans="1:9" ht="48" customHeight="1" x14ac:dyDescent="0.25">
      <c r="A31" s="97"/>
      <c r="B31" s="58">
        <v>4</v>
      </c>
      <c r="C31" s="50" t="s">
        <v>45</v>
      </c>
      <c r="D31" s="67" t="s">
        <v>12</v>
      </c>
      <c r="E31" s="65">
        <v>1</v>
      </c>
      <c r="F31" s="21"/>
      <c r="G31" s="21">
        <f t="shared" si="0"/>
        <v>0</v>
      </c>
      <c r="H31" s="21">
        <f t="shared" si="1"/>
        <v>0</v>
      </c>
      <c r="I31" s="75">
        <f t="shared" si="2"/>
        <v>0</v>
      </c>
    </row>
    <row r="32" spans="1:9" ht="43.5" customHeight="1" x14ac:dyDescent="0.25">
      <c r="A32" s="97"/>
      <c r="B32" s="58">
        <v>5</v>
      </c>
      <c r="C32" s="50" t="s">
        <v>46</v>
      </c>
      <c r="D32" s="67" t="s">
        <v>12</v>
      </c>
      <c r="E32" s="65">
        <v>30</v>
      </c>
      <c r="F32" s="21"/>
      <c r="G32" s="21">
        <f t="shared" si="0"/>
        <v>0</v>
      </c>
      <c r="H32" s="21">
        <f t="shared" si="1"/>
        <v>0</v>
      </c>
      <c r="I32" s="75">
        <f t="shared" si="2"/>
        <v>0</v>
      </c>
    </row>
    <row r="33" spans="1:11" ht="51" customHeight="1" x14ac:dyDescent="0.25">
      <c r="A33" s="97"/>
      <c r="B33" s="58">
        <v>6</v>
      </c>
      <c r="C33" s="51" t="s">
        <v>47</v>
      </c>
      <c r="D33" s="67" t="s">
        <v>12</v>
      </c>
      <c r="E33" s="65">
        <v>60</v>
      </c>
      <c r="F33" s="21"/>
      <c r="G33" s="21">
        <f t="shared" si="0"/>
        <v>0</v>
      </c>
      <c r="H33" s="21">
        <f t="shared" si="1"/>
        <v>0</v>
      </c>
      <c r="I33" s="75">
        <f t="shared" si="2"/>
        <v>0</v>
      </c>
    </row>
    <row r="34" spans="1:11" ht="51" customHeight="1" thickBot="1" x14ac:dyDescent="0.3">
      <c r="A34" s="98"/>
      <c r="B34" s="68">
        <v>7</v>
      </c>
      <c r="C34" s="69" t="s">
        <v>48</v>
      </c>
      <c r="D34" s="70" t="s">
        <v>12</v>
      </c>
      <c r="E34" s="71">
        <v>1</v>
      </c>
      <c r="F34" s="57"/>
      <c r="G34" s="57">
        <f t="shared" si="0"/>
        <v>0</v>
      </c>
      <c r="H34" s="57">
        <f t="shared" si="1"/>
        <v>0</v>
      </c>
      <c r="I34" s="76">
        <f t="shared" si="2"/>
        <v>0</v>
      </c>
    </row>
    <row r="35" spans="1:11" s="6" customFormat="1" ht="30.75" customHeight="1" thickBot="1" x14ac:dyDescent="0.3">
      <c r="A35" s="100" t="s">
        <v>41</v>
      </c>
      <c r="B35" s="101"/>
      <c r="C35" s="101"/>
      <c r="D35" s="101"/>
      <c r="E35" s="102"/>
      <c r="F35" s="99">
        <f>I28+I29+I30+I31+I32+I33+I34</f>
        <v>0</v>
      </c>
      <c r="G35" s="94"/>
      <c r="H35" s="94"/>
      <c r="I35" s="95"/>
    </row>
    <row r="36" spans="1:11" s="6" customFormat="1" ht="34.5" customHeight="1" thickBot="1" x14ac:dyDescent="0.3">
      <c r="A36" s="86" t="s">
        <v>15</v>
      </c>
      <c r="B36" s="87"/>
      <c r="C36" s="87"/>
      <c r="D36" s="87"/>
      <c r="E36" s="87"/>
      <c r="F36" s="110">
        <f>F35+F27+F24</f>
        <v>0</v>
      </c>
      <c r="G36" s="110"/>
      <c r="H36" s="110"/>
      <c r="I36" s="111"/>
    </row>
    <row r="37" spans="1:11" s="5" customFormat="1" x14ac:dyDescent="0.25">
      <c r="A37" s="129"/>
      <c r="B37" s="129"/>
      <c r="C37" s="129"/>
      <c r="D37" s="129"/>
      <c r="E37" s="129"/>
      <c r="F37" s="129"/>
      <c r="G37" s="129"/>
      <c r="H37" s="129"/>
      <c r="I37" s="129"/>
    </row>
    <row r="38" spans="1:11" x14ac:dyDescent="0.25">
      <c r="A38" s="6"/>
      <c r="B38" s="6"/>
      <c r="D38" s="134"/>
      <c r="E38" s="135"/>
      <c r="F38" s="131"/>
      <c r="G38" s="131"/>
      <c r="H38" s="131"/>
      <c r="I38" s="131"/>
    </row>
    <row r="39" spans="1:11" s="9" customFormat="1" ht="24" customHeight="1" x14ac:dyDescent="0.25">
      <c r="A39" s="132" t="s">
        <v>18</v>
      </c>
      <c r="B39" s="133"/>
      <c r="C39" s="133"/>
      <c r="D39" s="128" t="s">
        <v>19</v>
      </c>
      <c r="E39" s="128"/>
      <c r="F39" s="128"/>
      <c r="G39" s="128"/>
      <c r="H39" s="128"/>
      <c r="I39" s="128"/>
    </row>
    <row r="40" spans="1:11" s="9" customFormat="1" x14ac:dyDescent="0.25">
      <c r="A40" s="40"/>
      <c r="B40" s="40"/>
      <c r="C40" s="16"/>
      <c r="D40" s="41"/>
      <c r="E40" s="42"/>
      <c r="F40" s="41"/>
      <c r="G40" s="41"/>
      <c r="H40" s="41"/>
      <c r="I40" s="41"/>
    </row>
    <row r="41" spans="1:11" s="9" customFormat="1" x14ac:dyDescent="0.25">
      <c r="A41" s="130" t="s">
        <v>20</v>
      </c>
      <c r="B41" s="130"/>
      <c r="C41" s="130"/>
      <c r="D41" s="130"/>
      <c r="E41" s="130"/>
      <c r="F41" s="130"/>
      <c r="G41" s="130"/>
      <c r="H41" s="130"/>
      <c r="I41" s="130"/>
    </row>
    <row r="42" spans="1:11" s="9" customFormat="1" x14ac:dyDescent="0.25">
      <c r="A42" s="122" t="s">
        <v>21</v>
      </c>
      <c r="B42" s="122"/>
      <c r="C42" s="122"/>
      <c r="D42" s="122"/>
      <c r="E42" s="122"/>
      <c r="F42" s="122"/>
      <c r="G42" s="122"/>
      <c r="H42" s="122"/>
      <c r="I42" s="122"/>
    </row>
    <row r="43" spans="1:11" s="9" customFormat="1" x14ac:dyDescent="0.25">
      <c r="A43" s="122" t="s">
        <v>22</v>
      </c>
      <c r="B43" s="122"/>
      <c r="C43" s="122"/>
      <c r="D43" s="122"/>
      <c r="E43" s="122"/>
      <c r="F43" s="122"/>
      <c r="G43" s="122"/>
      <c r="H43" s="122"/>
      <c r="I43" s="122"/>
    </row>
    <row r="44" spans="1:11" s="9" customFormat="1" x14ac:dyDescent="0.25">
      <c r="A44" s="122" t="s">
        <v>23</v>
      </c>
      <c r="B44" s="122"/>
      <c r="C44" s="122"/>
      <c r="D44" s="122"/>
      <c r="E44" s="122"/>
      <c r="F44" s="122"/>
      <c r="G44" s="122"/>
      <c r="H44" s="122"/>
      <c r="I44" s="122"/>
    </row>
    <row r="45" spans="1:11" s="9" customFormat="1" x14ac:dyDescent="0.25">
      <c r="A45" s="43"/>
      <c r="B45" s="41"/>
      <c r="C45" s="16"/>
      <c r="D45" s="40"/>
      <c r="E45" s="44"/>
      <c r="F45" s="40"/>
      <c r="G45" s="40"/>
      <c r="H45" s="40"/>
      <c r="I45" s="40"/>
    </row>
    <row r="46" spans="1:11" s="9" customFormat="1" ht="37.5" x14ac:dyDescent="0.25">
      <c r="A46" s="123"/>
      <c r="B46" s="123"/>
      <c r="C46" s="17" t="s">
        <v>6</v>
      </c>
      <c r="D46" s="45" t="s">
        <v>7</v>
      </c>
      <c r="E46" s="124" t="s">
        <v>24</v>
      </c>
      <c r="F46" s="124"/>
      <c r="G46" s="124"/>
      <c r="H46" s="124"/>
      <c r="I46" s="124"/>
      <c r="J46" s="11"/>
      <c r="K46" s="12"/>
    </row>
    <row r="47" spans="1:11" s="9" customFormat="1" x14ac:dyDescent="0.25">
      <c r="A47" s="46" t="s">
        <v>25</v>
      </c>
      <c r="B47" s="41"/>
      <c r="C47" s="123">
        <v>0</v>
      </c>
      <c r="D47" s="123"/>
      <c r="E47" s="123"/>
      <c r="F47" s="123"/>
      <c r="G47" s="47" t="s">
        <v>26</v>
      </c>
      <c r="H47" s="125">
        <f>+I10</f>
        <v>0</v>
      </c>
      <c r="I47" s="125"/>
      <c r="J47" s="10"/>
    </row>
    <row r="48" spans="1:11" s="9" customFormat="1" x14ac:dyDescent="0.25">
      <c r="A48" s="48"/>
      <c r="B48" s="41"/>
      <c r="C48" s="18"/>
      <c r="D48" s="41"/>
      <c r="E48" s="42"/>
      <c r="F48" s="41"/>
      <c r="G48" s="41"/>
      <c r="H48" s="41"/>
      <c r="I48" s="41"/>
      <c r="J48" s="10"/>
    </row>
    <row r="49" spans="1:10" s="9" customFormat="1" x14ac:dyDescent="0.3">
      <c r="A49" s="126" t="s">
        <v>8</v>
      </c>
      <c r="B49" s="126"/>
      <c r="C49" s="126"/>
      <c r="D49" s="126"/>
      <c r="E49" s="126"/>
      <c r="F49" s="126"/>
      <c r="G49" s="126"/>
      <c r="H49" s="126"/>
      <c r="I49" s="126"/>
      <c r="J49" s="10"/>
    </row>
    <row r="50" spans="1:10" s="9" customFormat="1" x14ac:dyDescent="0.25">
      <c r="A50" s="127" t="s">
        <v>27</v>
      </c>
      <c r="B50" s="127"/>
      <c r="C50" s="127"/>
      <c r="D50" s="127"/>
      <c r="E50" s="127"/>
      <c r="F50" s="127"/>
      <c r="G50" s="127"/>
      <c r="H50" s="127"/>
      <c r="I50" s="127"/>
      <c r="J50" s="10"/>
    </row>
    <row r="51" spans="1:10" s="9" customFormat="1" x14ac:dyDescent="0.25">
      <c r="A51" s="40"/>
      <c r="B51" s="40"/>
      <c r="C51" s="16"/>
      <c r="D51" s="40"/>
      <c r="E51" s="44"/>
      <c r="F51" s="40"/>
      <c r="G51" s="40"/>
      <c r="H51" s="40"/>
      <c r="I51" s="40"/>
    </row>
    <row r="56" spans="1:10" x14ac:dyDescent="0.25">
      <c r="B56" s="118"/>
      <c r="C56" s="119"/>
      <c r="D56" s="120"/>
      <c r="E56" s="118"/>
      <c r="F56" s="121"/>
    </row>
    <row r="57" spans="1:10" x14ac:dyDescent="0.25">
      <c r="A57" s="118"/>
      <c r="B57" s="118"/>
      <c r="C57" s="119"/>
      <c r="D57" s="120"/>
      <c r="E57" s="118"/>
      <c r="F57" s="121"/>
    </row>
  </sheetData>
  <sheetProtection selectLockedCells="1"/>
  <mergeCells count="39">
    <mergeCell ref="A42:I42"/>
    <mergeCell ref="A43:I43"/>
    <mergeCell ref="D39:I39"/>
    <mergeCell ref="A37:I37"/>
    <mergeCell ref="A41:I41"/>
    <mergeCell ref="H38:I38"/>
    <mergeCell ref="A39:C39"/>
    <mergeCell ref="D38:G38"/>
    <mergeCell ref="A57:F57"/>
    <mergeCell ref="A44:I44"/>
    <mergeCell ref="A46:B46"/>
    <mergeCell ref="E46:I46"/>
    <mergeCell ref="B56:D56"/>
    <mergeCell ref="E56:F56"/>
    <mergeCell ref="C47:F47"/>
    <mergeCell ref="H47:I47"/>
    <mergeCell ref="A49:I49"/>
    <mergeCell ref="A50:I50"/>
    <mergeCell ref="A11:B11"/>
    <mergeCell ref="D11:I11"/>
    <mergeCell ref="G3:I3"/>
    <mergeCell ref="A5:I5"/>
    <mergeCell ref="C8:G8"/>
    <mergeCell ref="A9:B9"/>
    <mergeCell ref="C9:G9"/>
    <mergeCell ref="A10:B10"/>
    <mergeCell ref="D10:I10"/>
    <mergeCell ref="C7:G7"/>
    <mergeCell ref="A36:E36"/>
    <mergeCell ref="A14:A23"/>
    <mergeCell ref="A24:E24"/>
    <mergeCell ref="F24:I24"/>
    <mergeCell ref="A28:A34"/>
    <mergeCell ref="F35:I35"/>
    <mergeCell ref="A35:E35"/>
    <mergeCell ref="A25:A26"/>
    <mergeCell ref="A27:E27"/>
    <mergeCell ref="F27:I27"/>
    <mergeCell ref="F36:I36"/>
  </mergeCells>
  <printOptions horizontalCentered="1" verticalCentered="1"/>
  <pageMargins left="0" right="0" top="0" bottom="0" header="0" footer="0"/>
  <pageSetup scale="29" fitToWidth="6" orientation="portrait" r:id="rId1"/>
  <headerFooter>
    <oddFooter>&amp;R&amp;P de &amp;N</oddFooter>
  </headerFooter>
  <rowBreaks count="1" manualBreakCount="1">
    <brk id="24" max="8" man="1"/>
  </rowBreaks>
  <colBreaks count="1" manualBreakCount="1">
    <brk id="9" max="1048575" man="1"/>
  </colBreaks>
  <ignoredErrors>
    <ignoredError sqref="H47 E13:H13 H38 A38:G38 I38 A37:I37 A36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Orquídea Almonte Lora</cp:lastModifiedBy>
  <cp:lastPrinted>2023-07-05T13:54:57Z</cp:lastPrinted>
  <dcterms:created xsi:type="dcterms:W3CDTF">2014-12-15T03:22:48Z</dcterms:created>
  <dcterms:modified xsi:type="dcterms:W3CDTF">2026-08-26T21:32:09Z</dcterms:modified>
</cp:coreProperties>
</file>